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in-pc\التقرير اليومي للفرسان\أبو سريع\أبوسريع 2023م\فنار الطاقة 2023\الميزانية 2023م\"/>
    </mc:Choice>
  </mc:AlternateContent>
  <xr:revisionPtr revIDLastSave="0" documentId="13_ncr:1_{CF9AD61B-0318-4F65-9C1A-1C926A011694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T.B" sheetId="35" r:id="rId1"/>
    <sheet name="المركز المالي (2)" sheetId="15" r:id="rId2"/>
    <sheet name="قائمة الدخل (2)" sheetId="16" r:id="rId3"/>
    <sheet name="قائمة التغيرات" sheetId="17" r:id="rId4"/>
    <sheet name="التدفقات النقدية" sheetId="18" r:id="rId5"/>
    <sheet name="5-6" sheetId="19" r:id="rId6"/>
    <sheet name="7" sheetId="36" r:id="rId7"/>
    <sheet name="8-9" sheetId="30" r:id="rId8"/>
    <sheet name="10-11 (2)" sheetId="38" r:id="rId9"/>
    <sheet name="12-13" sheetId="34" r:id="rId10"/>
    <sheet name="الزكاة الشرعية" sheetId="39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0" hidden="1">T.B!$A$7:$L$64</definedName>
    <definedName name="AuditorsReport" localSheetId="8">#REF!</definedName>
    <definedName name="AuditorsReport" localSheetId="10">#REF!</definedName>
    <definedName name="AuditorsReport">#REF!</definedName>
    <definedName name="Exhibit_A" localSheetId="8">#REF!</definedName>
    <definedName name="Exhibit_A" localSheetId="10">#REF!</definedName>
    <definedName name="Exhibit_A">#REF!</definedName>
    <definedName name="Exhibit_B" localSheetId="8">#REF!</definedName>
    <definedName name="Exhibit_B" localSheetId="10">#REF!</definedName>
    <definedName name="Exhibit_B">#REF!</definedName>
    <definedName name="Exhibit_c" localSheetId="8">#REF!</definedName>
    <definedName name="Exhibit_c" localSheetId="10">#REF!</definedName>
    <definedName name="Exhibit_c">#REF!</definedName>
    <definedName name="fdf" localSheetId="8">#REF!</definedName>
    <definedName name="fdf" localSheetId="10">#REF!</definedName>
    <definedName name="fdf">#REF!</definedName>
    <definedName name="k" localSheetId="8">#REF!</definedName>
    <definedName name="k" localSheetId="10">#REF!</definedName>
    <definedName name="k">#REF!</definedName>
    <definedName name="Notes" localSheetId="8">#REF!</definedName>
    <definedName name="Notes" localSheetId="10">#REF!</definedName>
    <definedName name="Notes">#REF!</definedName>
    <definedName name="Part_1" localSheetId="8">#REF!</definedName>
    <definedName name="Part_1" localSheetId="10">#REF!</definedName>
    <definedName name="Part_1">#REF!</definedName>
    <definedName name="_xlnm.Print_Area" localSheetId="8">'10-11 (2)'!$A$1:$J$36</definedName>
    <definedName name="_xlnm.Print_Area" localSheetId="9">'12-13'!$B$1:$J$35</definedName>
    <definedName name="_xlnm.Print_Area" localSheetId="5">'5-6'!$A$1:$F$33</definedName>
    <definedName name="_xlnm.Print_Area" localSheetId="6">'7'!$A$1:$O$22</definedName>
    <definedName name="_xlnm.Print_Area" localSheetId="7">'8-9'!$B$1:$H$32</definedName>
    <definedName name="_xlnm.Print_Area" localSheetId="4">'التدفقات النقدية'!$A$1:$I$51</definedName>
    <definedName name="_xlnm.Print_Area" localSheetId="10">'الزكاة الشرعية'!$B$1:$G$28</definedName>
    <definedName name="_xlnm.Print_Area" localSheetId="1">'المركز المالي (2)'!$A$1:$J$48</definedName>
    <definedName name="_xlnm.Print_Area" localSheetId="3">'قائمة التغيرات'!$A$1:$I$30</definedName>
    <definedName name="_xlnm.Print_Area" localSheetId="2">'قائمة الدخل (2)'!$B$1:$L$40</definedName>
    <definedName name="XDO_?BIRTH_DATE_EXP?" localSheetId="8">#REF!</definedName>
    <definedName name="XDO_?BIRTH_DATE_EXP?" localSheetId="10">#REF!</definedName>
    <definedName name="XDO_?BIRTH_DATE_EXP?">#REF!</definedName>
    <definedName name="XDO_?CF_BDLABEL?" localSheetId="8">#REF!</definedName>
    <definedName name="XDO_?CF_BDLABEL?" localSheetId="10">#REF!</definedName>
    <definedName name="XDO_?CF_BDLABEL?">#REF!</definedName>
    <definedName name="XDO_?CF_IQAMALABEL?" localSheetId="8">#REF!</definedName>
    <definedName name="XDO_?CF_IQAMALABEL?" localSheetId="10">#REF!</definedName>
    <definedName name="XDO_?CF_IQAMALABEL?">#REF!</definedName>
    <definedName name="XDO_?CF_JOINDATELABEL?" localSheetId="8">#REF!</definedName>
    <definedName name="XDO_?CF_JOINDATELABEL?" localSheetId="10">#REF!</definedName>
    <definedName name="XDO_?CF_JOINDATELABEL?">#REF!</definedName>
    <definedName name="XDO_?CF_NAMEARABICNATIONALITY?" localSheetId="8">#REF!</definedName>
    <definedName name="XDO_?CF_NAMEARABICNATIONALITY?" localSheetId="10">#REF!</definedName>
    <definedName name="XDO_?CF_NAMEARABICNATIONALITY?">#REF!</definedName>
    <definedName name="XDO_?CF_NINLABEL?" localSheetId="8">#REF!</definedName>
    <definedName name="XDO_?CF_NINLABEL?" localSheetId="10">#REF!</definedName>
    <definedName name="XDO_?CF_NINLABEL?">#REF!</definedName>
    <definedName name="XDO_?CF_OLDNINLABEL?" localSheetId="8">#REF!</definedName>
    <definedName name="XDO_?CF_OLDNINLABEL?" localSheetId="10">#REF!</definedName>
    <definedName name="XDO_?CF_OLDNINLABEL?">#REF!</definedName>
    <definedName name="XDO_?CF_SINLABEL?" localSheetId="8">#REF!</definedName>
    <definedName name="XDO_?CF_SINLABEL?" localSheetId="10">#REF!</definedName>
    <definedName name="XDO_?CF_SINLABEL?">#REF!</definedName>
    <definedName name="XDO_?CF_STATUS?" localSheetId="8">#REF!</definedName>
    <definedName name="XDO_?CF_STATUS?" localSheetId="10">#REF!</definedName>
    <definedName name="XDO_?CF_STATUS?">#REF!</definedName>
    <definedName name="XDO_?CF_STATUSLABEL?" localSheetId="8">#REF!</definedName>
    <definedName name="XDO_?CF_STATUSLABEL?" localSheetId="10">#REF!</definedName>
    <definedName name="XDO_?CF_STATUSLABEL?">#REF!</definedName>
    <definedName name="XDO_?CF_WAGELABEL?" localSheetId="8">#REF!</definedName>
    <definedName name="XDO_?CF_WAGELABEL?" localSheetId="10">#REF!</definedName>
    <definedName name="XDO_?CF_WAGELABEL?">#REF!</definedName>
    <definedName name="XDO_?IQAMANUMBER?" localSheetId="8">#REF!</definedName>
    <definedName name="XDO_?IQAMANUMBER?" localSheetId="10">#REF!</definedName>
    <definedName name="XDO_?IQAMANUMBER?">#REF!</definedName>
    <definedName name="XDO_?JOIN_DATE_EXP?" localSheetId="8">#REF!</definedName>
    <definedName name="XDO_?JOIN_DATE_EXP?" localSheetId="10">#REF!</definedName>
    <definedName name="XDO_?JOIN_DATE_EXP?">#REF!</definedName>
    <definedName name="XDO_?MAIN_HEADING?" localSheetId="8">#REF!</definedName>
    <definedName name="XDO_?MAIN_HEADING?" localSheetId="10">#REF!</definedName>
    <definedName name="XDO_?MAIN_HEADING?">#REF!</definedName>
    <definedName name="XDO_?MONTHLYCONTRIBUTORYWAGE?" localSheetId="8">#REF!</definedName>
    <definedName name="XDO_?MONTHLYCONTRIBUTORYWAGE?" localSheetId="10">#REF!</definedName>
    <definedName name="XDO_?MONTHLYCONTRIBUTORYWAGE?">#REF!</definedName>
    <definedName name="XDO_?NAME?" localSheetId="8">#REF!</definedName>
    <definedName name="XDO_?NAME?" localSheetId="10">#REF!</definedName>
    <definedName name="XDO_?NAME?">#REF!</definedName>
    <definedName name="XDO_?NEWNINUMBER?" localSheetId="8">#REF!</definedName>
    <definedName name="XDO_?NEWNINUMBER?" localSheetId="10">#REF!</definedName>
    <definedName name="XDO_?NEWNINUMBER?">#REF!</definedName>
    <definedName name="XDO_?OLDNINUMBER?" localSheetId="8">#REF!</definedName>
    <definedName name="XDO_?OLDNINUMBER?" localSheetId="10">#REF!</definedName>
    <definedName name="XDO_?OLDNINUMBER?">#REF!</definedName>
    <definedName name="XDO_?PASSPORTNUMBER?" localSheetId="8">#REF!</definedName>
    <definedName name="XDO_?PASSPORTNUMBER?" localSheetId="10">#REF!</definedName>
    <definedName name="XDO_?PASSPORTNUMBER?">#REF!</definedName>
    <definedName name="XDO_?SOCIALINSURANCENUMBER?" localSheetId="8">#REF!</definedName>
    <definedName name="XDO_?SOCIALINSURANCENUMBER?" localSheetId="10">#REF!</definedName>
    <definedName name="XDO_?SOCIALINSURANCENUMBER?">#REF!</definedName>
    <definedName name="XDO_?SUB_HEADING?" localSheetId="8">#REF!</definedName>
    <definedName name="XDO_?SUB_HEADING?" localSheetId="10">#REF!</definedName>
    <definedName name="XDO_?SUB_HEADING?">#REF!</definedName>
    <definedName name="XDO_?TOTAL_EMPLOYERS?" localSheetId="8">#REF!</definedName>
    <definedName name="XDO_?TOTAL_EMPLOYERS?" localSheetId="10">#REF!</definedName>
    <definedName name="XDO_?TOTAL_EMPLOYERS?">#REF!</definedName>
    <definedName name="XDO_CF_NAMELABEL?" localSheetId="8">#REF!</definedName>
    <definedName name="XDO_CF_NAMELABEL?" localSheetId="10">#REF!</definedName>
    <definedName name="XDO_CF_NAMELABEL?">#REF!</definedName>
    <definedName name="XDO_CF_NATIONALITYLABEL?" localSheetId="8">#REF!</definedName>
    <definedName name="XDO_CF_NATIONALITYLABEL?" localSheetId="10">#REF!</definedName>
    <definedName name="XDO_CF_NATIONALITYLABEL?">#REF!</definedName>
    <definedName name="XDO_CF_PASSPORTLABEL?" localSheetId="8">#REF!</definedName>
    <definedName name="XDO_CF_PASSPORTLABEL?" localSheetId="10">#REF!</definedName>
    <definedName name="XDO_CF_PASSPORTLABEL?">#REF!</definedName>
    <definedName name="XDO_GROUP_?G_2?" localSheetId="8">#REF!</definedName>
    <definedName name="XDO_GROUP_?G_2?" localSheetId="10">#REF!</definedName>
    <definedName name="XDO_GROUP_?G_2?">#REF!</definedName>
    <definedName name="Z_C4C54333_0C8B_484B_8210_F3D7E510C081_.wvu.Cols" localSheetId="2" hidden="1">'قائمة الدخل (2)'!$A:$A</definedName>
    <definedName name="Z_C4C54333_0C8B_484B_8210_F3D7E510C081_.wvu.PrintTitles" localSheetId="8" hidden="1">'10-11 (2)'!#REF!</definedName>
    <definedName name="Z_C4C54333_0C8B_484B_8210_F3D7E510C081_.wvu.PrintTitles" localSheetId="9" hidden="1">'12-13'!#REF!</definedName>
    <definedName name="Z_C4C54333_0C8B_484B_8210_F3D7E510C081_.wvu.PrintTitles" localSheetId="5" hidden="1">'5-6'!#REF!</definedName>
    <definedName name="Z_C4C54333_0C8B_484B_8210_F3D7E510C081_.wvu.PrintTitles" localSheetId="7" hidden="1">'8-9'!#REF!</definedName>
    <definedName name="Z_C4C54333_0C8B_484B_8210_F3D7E510C081_.wvu.PrintTitles" localSheetId="10" hidden="1">'الزكاة الشرعية'!#REF!</definedName>
    <definedName name="أتعابالفروع" localSheetId="8">#REF!</definedName>
    <definedName name="أتعابالفروع" localSheetId="10">#REF!</definedName>
    <definedName name="أتعابالفروع">#REF!</definedName>
    <definedName name="أجازات" localSheetId="8">#REF!</definedName>
    <definedName name="أجازات" localSheetId="10">#REF!</definedName>
    <definedName name="أجازات">#REF!</definedName>
    <definedName name="الأبراج" localSheetId="8">#REF!</definedName>
    <definedName name="الأبراج" localSheetId="10">#REF!</definedName>
    <definedName name="الأبراج">#REF!</definedName>
    <definedName name="الإيرادات" localSheetId="8">'[1]إيرادات مكتب الخبر'!#REF!</definedName>
    <definedName name="الإيرادات" localSheetId="10">'[1]إيرادات مكتب الخبر'!#REF!</definedName>
    <definedName name="الإيرادات">'[1]إيرادات مكتب الخبر'!#REF!</definedName>
    <definedName name="الدخل">'[2]قائمة الدخل'!$B$2</definedName>
    <definedName name="السابعة" localSheetId="8">#REF!</definedName>
    <definedName name="السابعة" localSheetId="10">#REF!</definedName>
    <definedName name="السابعة">#REF!</definedName>
    <definedName name="العملالأسبوعي" localSheetId="8">#REF!</definedName>
    <definedName name="العملالأسبوعي" localSheetId="10">#REF!</definedName>
    <definedName name="العملالأسبوعي">#REF!</definedName>
    <definedName name="المراجعةالدورية" localSheetId="8">#REF!</definedName>
    <definedName name="المراجعةالدورية" localSheetId="10">#REF!</definedName>
    <definedName name="المراجعةالدورية">#REF!</definedName>
    <definedName name="الميزانية" localSheetId="8">#REF!</definedName>
    <definedName name="الميزانية" localSheetId="10">#REF!</definedName>
    <definedName name="الميزانية">#REF!</definedName>
    <definedName name="النبذة" localSheetId="8">#REF!</definedName>
    <definedName name="النبذة" localSheetId="10">#REF!</definedName>
    <definedName name="النبذة">#REF!</definedName>
    <definedName name="إيضاح3" localSheetId="8">#REF!</definedName>
    <definedName name="إيضاح3" localSheetId="10">#REF!</definedName>
    <definedName name="إيضاح3">#REF!</definedName>
    <definedName name="إيضاح7" localSheetId="8">#REF!</definedName>
    <definedName name="إيضاح7" localSheetId="10">#REF!</definedName>
    <definedName name="إيضاح7">#REF!</definedName>
    <definedName name="إيضاح8" localSheetId="8">#REF!</definedName>
    <definedName name="إيضاح8" localSheetId="10">#REF!</definedName>
    <definedName name="إيضاح8">#REF!</definedName>
    <definedName name="تذكرةطائرة" localSheetId="8">#REF!</definedName>
    <definedName name="تذكرةطائرة" localSheetId="10">#REF!</definedName>
    <definedName name="تذكرةطائرة">#REF!</definedName>
    <definedName name="تصفيةموظف" localSheetId="8">#REF!</definedName>
    <definedName name="تصفيةموظف" localSheetId="10">#REF!</definedName>
    <definedName name="تصفيةموظف">#REF!</definedName>
    <definedName name="تغيرات" localSheetId="8">#REF!</definedName>
    <definedName name="تغيرات" localSheetId="10">#REF!</definedName>
    <definedName name="تغيرات">#REF!</definedName>
    <definedName name="تقريرأعمال" localSheetId="8">'[1]موقف العملاء'!#REF!</definedName>
    <definedName name="تقريرأعمال" localSheetId="10">'[1]موقف العملاء'!#REF!</definedName>
    <definedName name="تقريرأعمال">'[1]موقف العملاء'!#REF!</definedName>
    <definedName name="تقريرالمكتب" localSheetId="8">'[1]تقرير أعمال المكتب'!#REF!</definedName>
    <definedName name="تقريرالمكتب" localSheetId="10">'[1]تقرير أعمال المكتب'!#REF!</definedName>
    <definedName name="تقريرالمكتب">'[1]تقرير أعمال المكتب'!#REF!</definedName>
    <definedName name="تقريرشهري" localSheetId="8">'[1]موقف العملاء'!#REF!</definedName>
    <definedName name="تقريرشهري" localSheetId="10">'[1]موقف العملاء'!#REF!</definedName>
    <definedName name="تقريرشهري">'[1]موقف العملاء'!#REF!</definedName>
    <definedName name="تكاليف" localSheetId="8">#REF!</definedName>
    <definedName name="تكاليف" localSheetId="10">#REF!</definedName>
    <definedName name="تكاليف">#REF!</definedName>
    <definedName name="تلفوناتالعملاء" localSheetId="8">#REF!</definedName>
    <definedName name="تلفوناتالعملاء" localSheetId="10">#REF!</definedName>
    <definedName name="تلفوناتالعملاء">#REF!</definedName>
    <definedName name="تليفونات" localSheetId="8">#REF!</definedName>
    <definedName name="تليفونات" localSheetId="10">#REF!</definedName>
    <definedName name="تليفونات">#REF!</definedName>
    <definedName name="جدولزمني" localSheetId="8">#REF!</definedName>
    <definedName name="جدولزمني" localSheetId="10">#REF!</definedName>
    <definedName name="جدولزمني">#REF!</definedName>
    <definedName name="جردالخزينة" localSheetId="8">#REF!</definedName>
    <definedName name="جردالخزينة" localSheetId="10">#REF!</definedName>
    <definedName name="جردالخزينة">#REF!</definedName>
    <definedName name="جردالمخزون" localSheetId="8">#REF!</definedName>
    <definedName name="جردالمخزون" localSheetId="10">#REF!</definedName>
    <definedName name="جردالمخزون">#REF!</definedName>
    <definedName name="خالد" localSheetId="8">'[1]موقف العملاء'!#REF!</definedName>
    <definedName name="خالد" localSheetId="10">'[1]موقف العملاء'!#REF!</definedName>
    <definedName name="خالد">'[1]موقف العملاء'!#REF!</definedName>
    <definedName name="خطابتنقل" localSheetId="8">#REF!</definedName>
    <definedName name="خطابتنقل" localSheetId="10">#REF!</definedName>
    <definedName name="خطابتنقل">#REF!</definedName>
    <definedName name="زياراتأسبوعي" localSheetId="8">#REF!</definedName>
    <definedName name="زياراتأسبوعي" localSheetId="10">#REF!</definedName>
    <definedName name="زياراتأسبوعي">#REF!</definedName>
    <definedName name="زياراتالعملاء" localSheetId="8">#REF!</definedName>
    <definedName name="زياراتالعملاء" localSheetId="10">#REF!</definedName>
    <definedName name="زياراتالعملاء">#REF!</definedName>
    <definedName name="سامي" localSheetId="8">#REF!</definedName>
    <definedName name="سامي" localSheetId="10">#REF!</definedName>
    <definedName name="سامي">#REF!</definedName>
    <definedName name="سندصرف" localSheetId="8">#REF!</definedName>
    <definedName name="سندصرف" localSheetId="10">#REF!</definedName>
    <definedName name="سندصرف">#REF!</definedName>
    <definedName name="شى62" localSheetId="8">'[3]ميزان المراجعة'!#REF!</definedName>
    <definedName name="شى62" localSheetId="10">'[3]ميزان المراجعة'!#REF!</definedName>
    <definedName name="شى62">'[3]ميزان المراجعة'!#REF!</definedName>
    <definedName name="ص.راتب" localSheetId="8">#REF!</definedName>
    <definedName name="ص.راتب" localSheetId="10">#REF!</definedName>
    <definedName name="ص.راتب">#REF!</definedName>
    <definedName name="صرفعمولة" localSheetId="8">#REF!</definedName>
    <definedName name="صرفعمولة" localSheetId="10">#REF!</definedName>
    <definedName name="صرفعمولة">#REF!</definedName>
    <definedName name="عملاءالمكتب" localSheetId="8">'[4]كشف بعملاء المكتب'!#REF!</definedName>
    <definedName name="عملاءالمكتب" localSheetId="10">'[4]كشف بعملاء المكتب'!#REF!</definedName>
    <definedName name="عملاءالمكتب">'[4]كشف بعملاء المكتب'!#REF!</definedName>
    <definedName name="ك.الحضور" localSheetId="8">#REF!</definedName>
    <definedName name="ك.الحضور" localSheetId="10">#REF!</definedName>
    <definedName name="ك.الحضور">#REF!</definedName>
    <definedName name="كشفتفريغ" localSheetId="8">#REF!</definedName>
    <definedName name="كشفتفريغ" localSheetId="10">#REF!</definedName>
    <definedName name="كشفتفريغ">#REF!</definedName>
    <definedName name="كمك" localSheetId="8">#REF!</definedName>
    <definedName name="كمك" localSheetId="10">#REF!</definedName>
    <definedName name="كمك">#REF!</definedName>
    <definedName name="م.المراجعةالنهائية" localSheetId="8">#REF!</definedName>
    <definedName name="م.المراجعةالنهائية" localSheetId="10">#REF!</definedName>
    <definedName name="م.المراجعةالنهائية">#REF!</definedName>
    <definedName name="م.المكاتب" localSheetId="8">#REF!</definedName>
    <definedName name="م.المكاتب" localSheetId="10">#REF!</definedName>
    <definedName name="م.المكاتب">#REF!</definedName>
    <definedName name="م.بالمستودع" localSheetId="8">#REF!</definedName>
    <definedName name="م.بالمستودع" localSheetId="10">#REF!</definedName>
    <definedName name="م.بالمستودع">#REF!</definedName>
    <definedName name="مراسلاتالعملاء" localSheetId="8">#REF!</definedName>
    <definedName name="مراسلاتالعملاء" localSheetId="10">#REF!</definedName>
    <definedName name="مراسلاتالعملاء">#REF!</definedName>
    <definedName name="موقفالعملاء" localSheetId="8">#REF!</definedName>
    <definedName name="موقفالعملاء" localSheetId="10">#REF!</definedName>
    <definedName name="موقفالعملاء">#REF!</definedName>
    <definedName name="ن.سيارة" localSheetId="8">#REF!</definedName>
    <definedName name="ن.سيارة" localSheetId="10">#REF!</definedName>
    <definedName name="ن.سيارة">#REF!</definedName>
    <definedName name="نبذة" localSheetId="8">#REF!</definedName>
    <definedName name="نبذة" localSheetId="10">#REF!</definedName>
    <definedName name="نبذة">#REF!</definedName>
    <definedName name="نوعالخدمة" localSheetId="8">#REF!</definedName>
    <definedName name="نوعالخدمة" localSheetId="10">#REF!</definedName>
    <definedName name="نوعالخدمة">#REF!</definedName>
  </definedNames>
  <calcPr calcId="191029"/>
  <customWorkbookViews>
    <customWorkbookView name="SACAD OFFICE - Personal View" guid="{C4C54333-0C8B-484B-8210-F3D7E510C081}" mergeInterval="0" personalView="1" maximized="1" xWindow="-8" yWindow="-8" windowWidth="1936" windowHeight="1048" activeSheetId="1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9" l="1"/>
  <c r="E21" i="39"/>
  <c r="E22" i="39" s="1"/>
  <c r="E13" i="39"/>
  <c r="E16" i="39" s="1"/>
  <c r="A13" i="39"/>
  <c r="A20" i="39"/>
  <c r="C3" i="39" l="1"/>
  <c r="C2" i="39"/>
  <c r="C1" i="39"/>
  <c r="J11" i="38" l="1"/>
  <c r="J7" i="38"/>
  <c r="H9" i="34" s="1"/>
  <c r="F12" i="34"/>
  <c r="H11" i="38" l="1"/>
  <c r="D33" i="15" s="1"/>
  <c r="H33" i="38"/>
  <c r="D37" i="15" s="1"/>
  <c r="D33" i="38"/>
  <c r="J32" i="38"/>
  <c r="J33" i="38" s="1"/>
  <c r="F37" i="15" s="1"/>
  <c r="J27" i="38"/>
  <c r="F34" i="15" s="1"/>
  <c r="H27" i="38"/>
  <c r="D34" i="15" s="1"/>
  <c r="B3" i="38"/>
  <c r="G19" i="36"/>
  <c r="G11" i="36"/>
  <c r="E19" i="36"/>
  <c r="E16" i="36"/>
  <c r="E11" i="36"/>
  <c r="E18" i="36" s="1"/>
  <c r="O14" i="36"/>
  <c r="O9" i="36"/>
  <c r="F26" i="30" l="1"/>
  <c r="F18" i="30"/>
  <c r="F19" i="30" s="1"/>
  <c r="I26" i="17"/>
  <c r="E27" i="17"/>
  <c r="D39" i="15" s="1"/>
  <c r="I25" i="17"/>
  <c r="D27" i="15" l="1"/>
  <c r="E23" i="16"/>
  <c r="C39" i="18"/>
  <c r="C35" i="18"/>
  <c r="E20" i="17" l="1"/>
  <c r="F32" i="34" l="1"/>
  <c r="E14" i="16" s="1"/>
  <c r="C18" i="19"/>
  <c r="D12" i="15" s="1"/>
  <c r="F10" i="30"/>
  <c r="D26" i="15" s="1"/>
  <c r="D28" i="15" s="1"/>
  <c r="F21" i="34" l="1"/>
  <c r="E10" i="16" s="1"/>
  <c r="E11" i="16" s="1"/>
  <c r="E20" i="16" s="1"/>
  <c r="E22" i="16" s="1"/>
  <c r="E24" i="16" s="1"/>
  <c r="E27" i="16" s="1"/>
  <c r="H10" i="30"/>
  <c r="C11" i="36"/>
  <c r="I11" i="36"/>
  <c r="C11" i="19"/>
  <c r="D10" i="15" s="1"/>
  <c r="D14" i="15" s="1"/>
  <c r="G22" i="17" l="1"/>
  <c r="C10" i="18"/>
  <c r="C17" i="18" s="1"/>
  <c r="C28" i="18" s="1"/>
  <c r="C40" i="18" s="1"/>
  <c r="C42" i="18" s="1"/>
  <c r="C52" i="18" s="1"/>
  <c r="E35" i="18" l="1"/>
  <c r="E39" i="18"/>
  <c r="I19" i="17"/>
  <c r="H26" i="30"/>
  <c r="H18" i="30"/>
  <c r="F28" i="15"/>
  <c r="M19" i="36"/>
  <c r="K19" i="36"/>
  <c r="I19" i="36"/>
  <c r="C19" i="36"/>
  <c r="E18" i="19"/>
  <c r="F12" i="15" s="1"/>
  <c r="H32" i="34"/>
  <c r="G14" i="16" s="1"/>
  <c r="H21" i="34"/>
  <c r="G10" i="16" s="1"/>
  <c r="G11" i="16" s="1"/>
  <c r="G20" i="16" l="1"/>
  <c r="O19" i="36"/>
  <c r="F16" i="15" s="1"/>
  <c r="G16" i="16"/>
  <c r="G22" i="16" s="1"/>
  <c r="G24" i="16" s="1"/>
  <c r="G27" i="16" s="1"/>
  <c r="F40" i="15" l="1"/>
  <c r="E10" i="18"/>
  <c r="E17" i="18" l="1"/>
  <c r="E28" i="18" s="1"/>
  <c r="E40" i="18" s="1"/>
  <c r="E42" i="18" s="1"/>
  <c r="E14" i="19"/>
  <c r="E11" i="19"/>
  <c r="F10" i="15" s="1"/>
  <c r="F14" i="15" s="1"/>
  <c r="F41" i="15" l="1"/>
  <c r="D35" i="15" l="1"/>
  <c r="F35" i="15"/>
  <c r="F42" i="15" s="1"/>
  <c r="C20" i="17" l="1"/>
  <c r="C27" i="17" s="1"/>
  <c r="A4" i="36" l="1"/>
  <c r="L34" i="35"/>
  <c r="L10" i="35"/>
  <c r="M11" i="36" l="1"/>
  <c r="K11" i="36"/>
  <c r="A2" i="36"/>
  <c r="A1" i="36"/>
  <c r="A16" i="36"/>
  <c r="A18" i="36" s="1"/>
  <c r="C16" i="36"/>
  <c r="A13" i="36"/>
  <c r="C18" i="36" l="1"/>
  <c r="O10" i="36"/>
  <c r="O8" i="36"/>
  <c r="O13" i="36"/>
  <c r="O11" i="36" l="1"/>
  <c r="G64" i="35" l="1"/>
  <c r="E64" i="35"/>
  <c r="G63" i="35"/>
  <c r="E63" i="35"/>
  <c r="I62" i="35"/>
  <c r="I61" i="35"/>
  <c r="I60" i="35"/>
  <c r="I59" i="35"/>
  <c r="I58" i="35"/>
  <c r="J57" i="35"/>
  <c r="I56" i="35"/>
  <c r="J55" i="35"/>
  <c r="I54" i="35"/>
  <c r="J53" i="35"/>
  <c r="I52" i="35"/>
  <c r="J51" i="35"/>
  <c r="I50" i="35"/>
  <c r="J49" i="35"/>
  <c r="I48" i="35"/>
  <c r="J47" i="35"/>
  <c r="I46" i="35"/>
  <c r="I16" i="36" s="1"/>
  <c r="I18" i="36" s="1"/>
  <c r="J45" i="35"/>
  <c r="I44" i="35"/>
  <c r="I42" i="35"/>
  <c r="J41" i="35"/>
  <c r="I40" i="35"/>
  <c r="J39" i="35"/>
  <c r="I38" i="35"/>
  <c r="J37" i="35"/>
  <c r="I36" i="35"/>
  <c r="I35" i="35"/>
  <c r="I33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I17" i="35"/>
  <c r="I16" i="35"/>
  <c r="I14" i="35"/>
  <c r="I13" i="35"/>
  <c r="I12" i="35"/>
  <c r="J9" i="35"/>
  <c r="M16" i="36" l="1"/>
  <c r="M18" i="36" s="1"/>
  <c r="K16" i="36"/>
  <c r="K18" i="36" s="1"/>
  <c r="G16" i="36"/>
  <c r="I64" i="35"/>
  <c r="I63" i="35"/>
  <c r="O15" i="36" l="1"/>
  <c r="O16" i="36"/>
  <c r="G18" i="36"/>
  <c r="O18" i="36" s="1"/>
  <c r="D16" i="15" s="1"/>
  <c r="D18" i="15" l="1"/>
  <c r="D19" i="15" s="1"/>
  <c r="G17" i="17"/>
  <c r="G20" i="17" s="1"/>
  <c r="B3" i="34"/>
  <c r="F18" i="15" l="1"/>
  <c r="F19" i="15" l="1"/>
  <c r="B5" i="17"/>
  <c r="B4" i="18" s="1"/>
  <c r="G24" i="17" l="1"/>
  <c r="I22" i="17"/>
  <c r="G27" i="17" l="1"/>
  <c r="D40" i="15" s="1"/>
  <c r="D41" i="15" s="1"/>
  <c r="D42" i="15" s="1"/>
  <c r="D49" i="15" s="1"/>
  <c r="I24" i="17"/>
  <c r="I20" i="18" l="1"/>
  <c r="I31" i="18"/>
  <c r="I24" i="18"/>
  <c r="I16" i="18"/>
  <c r="I35" i="18" l="1"/>
  <c r="F11" i="19" l="1"/>
  <c r="B3" i="30"/>
  <c r="E12" i="17" l="1"/>
  <c r="J13" i="15" l="1"/>
  <c r="I23" i="18" l="1"/>
  <c r="J34" i="15" l="1"/>
  <c r="I38" i="18" s="1"/>
  <c r="I39" i="18" s="1"/>
  <c r="I18" i="17"/>
  <c r="C12" i="17"/>
  <c r="K14" i="16" l="1"/>
  <c r="K15" i="16" s="1"/>
  <c r="K10" i="16"/>
  <c r="K9" i="16"/>
  <c r="K11" i="16" l="1"/>
  <c r="J31" i="15"/>
  <c r="J10" i="15" l="1"/>
  <c r="F18" i="19" l="1"/>
  <c r="J12" i="15" s="1"/>
  <c r="J25" i="15"/>
  <c r="I25" i="18" s="1"/>
  <c r="I21" i="18" l="1"/>
  <c r="J14" i="15"/>
  <c r="J16" i="15" l="1"/>
  <c r="J18" i="15" s="1"/>
  <c r="E17" i="17" l="1"/>
  <c r="C17" i="17"/>
  <c r="K16" i="16" l="1"/>
  <c r="K19" i="16" s="1"/>
  <c r="K22" i="16" s="1"/>
  <c r="J19" i="15"/>
  <c r="K23" i="16" l="1"/>
  <c r="K24" i="16" s="1"/>
  <c r="K27" i="16" s="1"/>
  <c r="I10" i="18" s="1"/>
  <c r="B1" i="16"/>
  <c r="B2" i="17" s="1"/>
  <c r="B2" i="16"/>
  <c r="B3" i="17" s="1"/>
  <c r="I15" i="18" l="1"/>
  <c r="I17" i="18" s="1"/>
  <c r="I28" i="18" s="1"/>
  <c r="G12" i="17"/>
  <c r="I13" i="17" s="1"/>
  <c r="J35" i="15"/>
  <c r="J27" i="15" l="1"/>
  <c r="J28" i="15" s="1"/>
  <c r="J40" i="15"/>
  <c r="J41" i="15" s="1"/>
  <c r="I40" i="18"/>
  <c r="I42" i="18" s="1"/>
  <c r="I12" i="17"/>
  <c r="B1" i="18"/>
  <c r="B1" i="38" s="1"/>
  <c r="I7" i="18"/>
  <c r="B1" i="34" l="1"/>
  <c r="I52" i="18"/>
  <c r="J42" i="15"/>
  <c r="B1" i="30"/>
  <c r="B1" i="19"/>
  <c r="B2" i="18"/>
  <c r="B2" i="38" s="1"/>
  <c r="B2" i="34" l="1"/>
  <c r="J50" i="15"/>
  <c r="B2" i="30"/>
  <c r="B2" i="19"/>
  <c r="I15" i="17" l="1"/>
  <c r="I17" i="17" s="1"/>
  <c r="I20" i="17" l="1"/>
  <c r="I27" i="17" s="1"/>
</calcChain>
</file>

<file path=xl/sharedStrings.xml><?xml version="1.0" encoding="utf-8"?>
<sst xmlns="http://schemas.openxmlformats.org/spreadsheetml/2006/main" count="420" uniqueCount="293">
  <si>
    <t>الأصـول الـمـتـداولـة</t>
  </si>
  <si>
    <t>مـجـمـوع الأصـول الـمـتـداولـة</t>
  </si>
  <si>
    <t>إيـضـاح</t>
  </si>
  <si>
    <t>الـمـجـمـــــــوع</t>
  </si>
  <si>
    <t>رأس المال</t>
  </si>
  <si>
    <t>احتياطي نظامي</t>
  </si>
  <si>
    <t xml:space="preserve">الأصــــــــــــول </t>
  </si>
  <si>
    <t xml:space="preserve">الأصــول غير المتداولة </t>
  </si>
  <si>
    <t xml:space="preserve">مجموع الأصــول غير المتداولة </t>
  </si>
  <si>
    <t xml:space="preserve">إجـمـالـي الأصــــــــــول </t>
  </si>
  <si>
    <t>الإلــتــزامـــات وحـقـوق الملكية</t>
  </si>
  <si>
    <t>الإلــتــزامـــات الـمـتـداولـة</t>
  </si>
  <si>
    <t>مـجـمـوع الإلــتزامـــات الـمـتـداولـة</t>
  </si>
  <si>
    <t xml:space="preserve">الإلـتـزامـات غير المتداولة </t>
  </si>
  <si>
    <t xml:space="preserve">مـجـمـوع الالـتـزامــات غير المتداولة </t>
  </si>
  <si>
    <t>حـقـوق الملكية</t>
  </si>
  <si>
    <t>مـجـمـوع حـقـوق الملكية</t>
  </si>
  <si>
    <t>إجـمـالـي الإلــتــزامـــات وحـقـوق الملكية</t>
  </si>
  <si>
    <t>مجمل الربح</t>
  </si>
  <si>
    <t>مـصـروفـات عــمـومـيـة وإداريـــة</t>
  </si>
  <si>
    <t>اجمالي الدخل الشامل الاخر</t>
  </si>
  <si>
    <t>(جميع المبالغ بالريال السعودي)</t>
  </si>
  <si>
    <t>نقد وما في حكمه</t>
  </si>
  <si>
    <t xml:space="preserve">مجموع المصروفات والأعباء الإدارية </t>
  </si>
  <si>
    <t xml:space="preserve">( جميع المبالغ بالريال السعودي ) </t>
  </si>
  <si>
    <t>إهــلاك المعدات والممتلكات</t>
  </si>
  <si>
    <t>التــدفقــات النقـديــة  مـن أنشطـــــة التشغيـل</t>
  </si>
  <si>
    <t>التغيــر في رأس المــــــــال العــامـــــــل</t>
  </si>
  <si>
    <t>التـــــدفقــات النقــــديــة مــن أنشطــــة الاستثمـــــار</t>
  </si>
  <si>
    <t>(مـدفـوعـات) لشـراء معدات وممتلكات</t>
  </si>
  <si>
    <t xml:space="preserve">التـــــدفقــات النقــــديــة مــن الأنشطة التمويلية </t>
  </si>
  <si>
    <r>
      <t>5-</t>
    </r>
    <r>
      <rPr>
        <b/>
        <sz val="7"/>
        <color rgb="FF000000"/>
        <rFont val="Times New Roman"/>
        <family val="1"/>
      </rPr>
      <t xml:space="preserve">  </t>
    </r>
    <r>
      <rPr>
        <b/>
        <u/>
        <sz val="13"/>
        <color rgb="FF000000"/>
        <rFont val="Sakkal Majalla"/>
      </rPr>
      <t>نقــد وما في حكمه</t>
    </r>
  </si>
  <si>
    <t>إجمالي الدخل الشامل</t>
  </si>
  <si>
    <t xml:space="preserve"> المخزون </t>
  </si>
  <si>
    <t xml:space="preserve"> المصروفات المستحقة والأرصدة الدائنة الأخرى</t>
  </si>
  <si>
    <t>طبيعة وحجم المعاملات</t>
  </si>
  <si>
    <t>الجهه ذات العلاقة</t>
  </si>
  <si>
    <t>طبيعة العلاقة</t>
  </si>
  <si>
    <t>طبيعـــــــــــة المعاملة</t>
  </si>
  <si>
    <t>صافي الدخل</t>
  </si>
  <si>
    <t xml:space="preserve">مستحقات وأرصدة دائنة أخرى </t>
  </si>
  <si>
    <t>مخصص منافع الموظفين</t>
  </si>
  <si>
    <t>أرباح رأسمالية</t>
  </si>
  <si>
    <t>إيرادات متنوعة</t>
  </si>
  <si>
    <t xml:space="preserve"> الذمم التجارية المدينة </t>
  </si>
  <si>
    <t xml:space="preserve"> الذمم التجارية الدائنة </t>
  </si>
  <si>
    <t>مدفوعات مقدمة وأرصدة مدينة أخرى</t>
  </si>
  <si>
    <t xml:space="preserve">إحتياطي نظامي </t>
  </si>
  <si>
    <t>ضريبة القيمة المضافة</t>
  </si>
  <si>
    <t>تمويل</t>
  </si>
  <si>
    <t>صافى المبيعات</t>
  </si>
  <si>
    <t>تكلفة المبيعات</t>
  </si>
  <si>
    <t>المخــزون</t>
  </si>
  <si>
    <t>توزيعات أرباح</t>
  </si>
  <si>
    <t>مسحوبات</t>
  </si>
  <si>
    <t>حجم التعامل</t>
  </si>
  <si>
    <t>ذمم تجارية مدينة</t>
  </si>
  <si>
    <t>ذمم تجارية دائنة</t>
  </si>
  <si>
    <t>الرصيد كما في 1 يناير 2020م</t>
  </si>
  <si>
    <t>مخزون أول المدة</t>
  </si>
  <si>
    <t>مصروفات بيع وتسويق</t>
  </si>
  <si>
    <t>مالك</t>
  </si>
  <si>
    <t xml:space="preserve"> منافع موظفين مكون</t>
  </si>
  <si>
    <t>نقد بالصناديق</t>
  </si>
  <si>
    <t>نقد بالبنوك</t>
  </si>
  <si>
    <t>رواتب وأجور وما في حكمها</t>
  </si>
  <si>
    <t xml:space="preserve">إيجارات </t>
  </si>
  <si>
    <t>أخرى</t>
  </si>
  <si>
    <t>بنود الدخل الشامل الآخر</t>
  </si>
  <si>
    <t>التزامات عقود إيجار تمويلي - الجزء المتداول</t>
  </si>
  <si>
    <t xml:space="preserve">التزامات عقود إيجار تمويلي - الجزء غير المتداول </t>
  </si>
  <si>
    <t xml:space="preserve">دائنو شراء أصول ثابتة </t>
  </si>
  <si>
    <t xml:space="preserve">أصول مستأجرة </t>
  </si>
  <si>
    <t>31 ديسمبر 2020</t>
  </si>
  <si>
    <t>(المعدلة)</t>
  </si>
  <si>
    <t>شركة فنار الطاقة  للوقود</t>
  </si>
  <si>
    <t>إن العناصر  الأساسية لوعاء الزكاة كما يلي:</t>
  </si>
  <si>
    <t xml:space="preserve">الإضافات </t>
  </si>
  <si>
    <t>الحسميات</t>
  </si>
  <si>
    <t>وعاء الزكاة الشرعية</t>
  </si>
  <si>
    <t>تستحق الزكاة بواقع 2.50% من الوعاء الزكوي.</t>
  </si>
  <si>
    <t>إن حركة مخصص الزكاة هي كما يلي:</t>
  </si>
  <si>
    <t>الموقف الزكوي</t>
  </si>
  <si>
    <t xml:space="preserve">مخصص الزكاة </t>
  </si>
  <si>
    <t>مصروفات مدفوعة مقدماً</t>
  </si>
  <si>
    <t>(خسائر) النشاط</t>
  </si>
  <si>
    <t>مشروعات تحت التنفيذ</t>
  </si>
  <si>
    <t xml:space="preserve">عدد الحصص </t>
  </si>
  <si>
    <t xml:space="preserve">قيمة الحصة </t>
  </si>
  <si>
    <t>صــافي النقـد الناتج من الأنشطة التمويلية</t>
  </si>
  <si>
    <t xml:space="preserve">قـائـمـة الـمـركــز الـمـالـي </t>
  </si>
  <si>
    <t xml:space="preserve">قائمة الدخل الشامل </t>
  </si>
  <si>
    <t xml:space="preserve">قائمة التغيرات في حقوق الملكية </t>
  </si>
  <si>
    <t xml:space="preserve">قـائـمـة الـتـدفـقـات الـنـقـديـة </t>
  </si>
  <si>
    <t>شركة شخص واحد - شركة ذات مسئولية محدودة</t>
  </si>
  <si>
    <t>مستحق لطرف ذو علاقة</t>
  </si>
  <si>
    <t xml:space="preserve">اسم المالك </t>
  </si>
  <si>
    <t xml:space="preserve">خدمات عامة </t>
  </si>
  <si>
    <r>
      <t xml:space="preserve">6 -  </t>
    </r>
    <r>
      <rPr>
        <b/>
        <u/>
        <sz val="13"/>
        <rFont val="Sakkal Majalla"/>
      </rPr>
      <t>مدفوعات مقدمة وأرصدة مدينة أخرى</t>
    </r>
  </si>
  <si>
    <t>شركة فنار الطاقة للوقود</t>
  </si>
  <si>
    <t xml:space="preserve">FANAR FOR FEUAL </t>
  </si>
  <si>
    <t>الرئيسى</t>
  </si>
  <si>
    <t>ميزان المراجعة حسب الحساب</t>
  </si>
  <si>
    <t>الرقم الضريبى:     302133645800003</t>
  </si>
  <si>
    <t xml:space="preserve">رقم السجل التجارى:   1185102418 </t>
  </si>
  <si>
    <t>من تاريخ : 1/1/2021           إلى تاريخ : 31/12/2021</t>
  </si>
  <si>
    <t>Tel No: 0096655949664</t>
  </si>
  <si>
    <t>: Fax No</t>
  </si>
  <si>
    <t>رقم الحساب</t>
  </si>
  <si>
    <t>إسم الحساب</t>
  </si>
  <si>
    <t>العملة</t>
  </si>
  <si>
    <t>اسم الحساب</t>
  </si>
  <si>
    <t>الأرصدة الأفتتاحية</t>
  </si>
  <si>
    <t>الحركة</t>
  </si>
  <si>
    <t>الرصيد الحالي</t>
  </si>
  <si>
    <t>مدين</t>
  </si>
  <si>
    <t>دائن</t>
  </si>
  <si>
    <t>SR</t>
  </si>
  <si>
    <t>رأس المال(حقوق الملكية)</t>
  </si>
  <si>
    <t>الحساب الجارى</t>
  </si>
  <si>
    <t>مستححق لطرف ذو علاقة(الالتزامات غير المتداولة)</t>
  </si>
  <si>
    <t>أرباح وخسائر العام السابق</t>
  </si>
  <si>
    <t>خسائر متراكمة(حقوق الملكية)</t>
  </si>
  <si>
    <t>حساب توزيع الأرباح والخسائر</t>
  </si>
  <si>
    <t>بنك الراجحى حساب رقم 698608010666607</t>
  </si>
  <si>
    <t>نقد بالبنوك(نقد وما في حكمه)</t>
  </si>
  <si>
    <t>بنك الراجحى حساب رقم89685</t>
  </si>
  <si>
    <t>بنك الراجحى حساب رقم 10766667</t>
  </si>
  <si>
    <t>بنك الراجحى حساب رقم 10098868</t>
  </si>
  <si>
    <t>المخزون</t>
  </si>
  <si>
    <t>المخزون(الاصول)</t>
  </si>
  <si>
    <t>الصندوق</t>
  </si>
  <si>
    <t>نقد بالصندوق(نقد وما في حكمه)</t>
  </si>
  <si>
    <t>السيارات</t>
  </si>
  <si>
    <t>الديكور</t>
  </si>
  <si>
    <t>المكيفات</t>
  </si>
  <si>
    <t>الثلاجات</t>
  </si>
  <si>
    <t>الكاميرات</t>
  </si>
  <si>
    <t>الخزانات</t>
  </si>
  <si>
    <t>المضخات</t>
  </si>
  <si>
    <t>الطلمبات</t>
  </si>
  <si>
    <t>الأثاث</t>
  </si>
  <si>
    <t>الغطاسات</t>
  </si>
  <si>
    <t>المنشآت والمبانى</t>
  </si>
  <si>
    <t>مصروفات إصلاح وصيانة</t>
  </si>
  <si>
    <t>الضمانات البنكية</t>
  </si>
  <si>
    <t>ضمانات بنكية(مدفوعات مقدمة وارصدة مدينة اخري)</t>
  </si>
  <si>
    <t>مصروفات مقدمة</t>
  </si>
  <si>
    <t>مصروفات مدفوعة مقدما(مدفوعات مقدمة وارصدة مدينة اخري)</t>
  </si>
  <si>
    <t>مدفوعات مقدمة من قيمة الأصول</t>
  </si>
  <si>
    <t>دفعات مقدمة لشراء اصول(مدفوعات مقدمة وارصدة مدينة اخري)</t>
  </si>
  <si>
    <t>ضريبة القيمة المضافة(مدفوعات مقدمة وارصدة مدينة اخري)</t>
  </si>
  <si>
    <t>مخصص الزكاة</t>
  </si>
  <si>
    <t>مشروعات تحت التنفيذ (الاصول غير المتداولة)</t>
  </si>
  <si>
    <t>المبيعات</t>
  </si>
  <si>
    <t>مصروف إهلاك الغطاسات</t>
  </si>
  <si>
    <t>مجمع إهلاك الغطاسات</t>
  </si>
  <si>
    <t>مصروف إهلاك الأثاث</t>
  </si>
  <si>
    <t>مجمع إهلاك الأثاث</t>
  </si>
  <si>
    <t>مصروف إهلاك الطلمبات</t>
  </si>
  <si>
    <t>مجمع إهلاك الطلمبات</t>
  </si>
  <si>
    <t>مصروف إهلاك الخزانات</t>
  </si>
  <si>
    <t>مجمع إهلاك الخزانات</t>
  </si>
  <si>
    <t>مصروف إهلاك السيارات</t>
  </si>
  <si>
    <t>مجمع إهلاك السيارات</t>
  </si>
  <si>
    <t>مصروف إهلاك الديكور</t>
  </si>
  <si>
    <t>مجمع إهلاك الديكور</t>
  </si>
  <si>
    <t>مصروف إهلاك المكيفات</t>
  </si>
  <si>
    <t>مجمع إهلاك المكيفات</t>
  </si>
  <si>
    <t>مصروف إهلاك الثلاجات</t>
  </si>
  <si>
    <t>مجمع إهلاك الثلاجات</t>
  </si>
  <si>
    <t>مصروف إهلاك الكاميرات</t>
  </si>
  <si>
    <t>مجمع إهلاك الكاميرات</t>
  </si>
  <si>
    <t>مصروف إهلاك المضخات</t>
  </si>
  <si>
    <t>مجمع إهلاك المضخات</t>
  </si>
  <si>
    <t>الرواتب والأجور</t>
  </si>
  <si>
    <t>الإيجارات</t>
  </si>
  <si>
    <t>مصروفات الكهرباء</t>
  </si>
  <si>
    <t>مصروفات عجز ونقص البضائع</t>
  </si>
  <si>
    <t>مصروفات عامة</t>
  </si>
  <si>
    <t xml:space="preserve">العدد55 </t>
  </si>
  <si>
    <t xml:space="preserve">الإجمالى الكلى بالعملة المحلية   SR </t>
  </si>
  <si>
    <t>TB</t>
  </si>
  <si>
    <t>آلات
ومعدات</t>
  </si>
  <si>
    <t>وسائل نقل وانتقال</t>
  </si>
  <si>
    <t>أثاث ومفروشات ومعدات مكاتب</t>
  </si>
  <si>
    <t>أجهزة مراقبة</t>
  </si>
  <si>
    <t>مجموع</t>
  </si>
  <si>
    <t>التكلفة:</t>
  </si>
  <si>
    <t>إضافات</t>
  </si>
  <si>
    <t>الاستهلاك المتراكم:</t>
  </si>
  <si>
    <t>صافي القيمة الدفترية:</t>
  </si>
  <si>
    <t>إقفال الخسائر المتراكمه</t>
  </si>
  <si>
    <t>عقارات وآلات ومعدات، صافي</t>
  </si>
  <si>
    <t xml:space="preserve">صافي (خسائر) السنة </t>
  </si>
  <si>
    <t>المعاملات غير النقدية</t>
  </si>
  <si>
    <t>صــافي النقـد (المستخدم فى) الأنشطة التشغيلية</t>
  </si>
  <si>
    <t>زكاة شرعية مكونة</t>
  </si>
  <si>
    <t xml:space="preserve">المستخدم خلال السنة / الفترة </t>
  </si>
  <si>
    <t>عقارات وآلات ومـعـدات ـ صافي</t>
  </si>
  <si>
    <t>الزكاة الشرعية</t>
  </si>
  <si>
    <t>إقفال الخسائر المتراكمة في أرصدة الطرف ذو العلاقة</t>
  </si>
  <si>
    <t>مباني على أراضي مستأجرة</t>
  </si>
  <si>
    <t>فيما يلى ملخص الأرصدة مع الأطراف ذات علاقة الظاهرة بقائمة المركز المالى:</t>
  </si>
  <si>
    <r>
      <rPr>
        <b/>
        <u/>
        <sz val="13"/>
        <color theme="1"/>
        <rFont val="Sakkal Majalla"/>
      </rPr>
      <t>المستحق إلى طرف ذو علاقة</t>
    </r>
    <r>
      <rPr>
        <b/>
        <sz val="13"/>
        <color theme="1"/>
        <rFont val="Sakkal Majalla"/>
      </rPr>
      <t xml:space="preserve"> :</t>
    </r>
  </si>
  <si>
    <t>إصلاح وصيانة</t>
  </si>
  <si>
    <t>31 ديسمبر 2022م</t>
  </si>
  <si>
    <t xml:space="preserve"> 31 ديسمبر 2022م</t>
  </si>
  <si>
    <t>إقفال الخسائر المتراكمة</t>
  </si>
  <si>
    <t>الرصيد كما في 31 ديسمبر 2022م</t>
  </si>
  <si>
    <t>زكاة شرعية مسددة</t>
  </si>
  <si>
    <t xml:space="preserve">النقــد ومــا في حكمــه في أول السنة </t>
  </si>
  <si>
    <t xml:space="preserve">النقــد ومــا في حكمــه في أخر السنة </t>
  </si>
  <si>
    <t xml:space="preserve">الرصيد في بداية السنة </t>
  </si>
  <si>
    <t xml:space="preserve">المكون عن السنة </t>
  </si>
  <si>
    <t>تبخير</t>
  </si>
  <si>
    <t>المسدد خلال السنة</t>
  </si>
  <si>
    <t>مدفوعات لشراء العقارات والآلات والمـعـدات</t>
  </si>
  <si>
    <t xml:space="preserve">صــافي النقـد  (المستخدم في)  الأنشطة الاستثمارية </t>
  </si>
  <si>
    <t xml:space="preserve">صـافي  الزيادة في النقد وما في حكمه خلال السنة </t>
  </si>
  <si>
    <t>تتمثــــــل الأطراف ذات العلاقة في مالك رأس المال . وفيما يلي ملخصا بأهم المعاملات التي تمت بين الشركة والأطراف ذوي العلاقة خلال السنة:</t>
  </si>
  <si>
    <t>مخزون آخر السنة</t>
  </si>
  <si>
    <t>المحول من المشروعات تحت التنفيذ إلى العقارات والآلات والمـعـدات</t>
  </si>
  <si>
    <t>المشـتريات</t>
  </si>
  <si>
    <t>31 ديسمبر 2023م</t>
  </si>
  <si>
    <t>كما فــي 31 ديسمبر 2023م</t>
  </si>
  <si>
    <t>للسنة المالية المنتهية في 31 ديسمبر 2023م</t>
  </si>
  <si>
    <t>إيضاحات حول  القوائم المالية للسنة المنتهية في 31 ديسمبر 2023م</t>
  </si>
  <si>
    <t>إيضاحات حول القوائم المالية للسنة المالية المنتهية في  31 ديسمبر 2023م</t>
  </si>
  <si>
    <t>مصروفات مستحقه و أرصدة دائنة أخرى</t>
  </si>
  <si>
    <r>
      <t>9-</t>
    </r>
    <r>
      <rPr>
        <b/>
        <sz val="7"/>
        <color rgb="FF000000"/>
        <rFont val="Times New Roman"/>
        <family val="1"/>
      </rPr>
      <t xml:space="preserve"> </t>
    </r>
    <r>
      <rPr>
        <b/>
        <u/>
        <sz val="13"/>
        <color rgb="FF000000"/>
        <rFont val="Sakkal Majalla"/>
      </rPr>
      <t>مخصص الزكاة الشرعية</t>
    </r>
  </si>
  <si>
    <t xml:space="preserve"> 31 ديسمبر 2023م</t>
  </si>
  <si>
    <t>رواتب مستحقة</t>
  </si>
  <si>
    <t>مشروعات  رأسمالية تحت التنفيذ</t>
  </si>
  <si>
    <t>المكون من نهاية الخدمة</t>
  </si>
  <si>
    <t>المحول للإحتياطى النظامى</t>
  </si>
  <si>
    <t>إحتياطى نظامى</t>
  </si>
  <si>
    <t>الرصيد كما في  01 يناير 2022م</t>
  </si>
  <si>
    <t>الرصيد كما في 31 ديسمبر 2023م</t>
  </si>
  <si>
    <t>الرصيد في 1 يناير 2023م</t>
  </si>
  <si>
    <t>في 31 ديسمبر 2023م</t>
  </si>
  <si>
    <t xml:space="preserve">صافي  أرباح (خسائر) السنة </t>
  </si>
  <si>
    <t xml:space="preserve">صافي الدخل ( الخسارة ) المعدل </t>
  </si>
  <si>
    <t>مخزون أول السنة</t>
  </si>
  <si>
    <t>خـزانات</t>
  </si>
  <si>
    <t xml:space="preserve">تحويلات </t>
  </si>
  <si>
    <t>رصيد بداية السنة</t>
  </si>
  <si>
    <t>المكون خلال السنة</t>
  </si>
  <si>
    <r>
      <rPr>
        <b/>
        <sz val="13"/>
        <color theme="1"/>
        <rFont val="Sakkal Majalla"/>
      </rPr>
      <t xml:space="preserve">10-  </t>
    </r>
    <r>
      <rPr>
        <b/>
        <u/>
        <sz val="13"/>
        <color theme="1"/>
        <rFont val="Sakkal Majalla"/>
      </rPr>
      <t xml:space="preserve"> مخصص منافع الموظفين  </t>
    </r>
  </si>
  <si>
    <r>
      <rPr>
        <b/>
        <sz val="13"/>
        <color theme="1"/>
        <rFont val="Sakkal Majalla"/>
      </rPr>
      <t xml:space="preserve">11-  </t>
    </r>
    <r>
      <rPr>
        <b/>
        <u/>
        <sz val="13"/>
        <color theme="1"/>
        <rFont val="Sakkal Majalla"/>
      </rPr>
      <t xml:space="preserve"> المعاملات مع اطراف ذات العلاقة </t>
    </r>
  </si>
  <si>
    <r>
      <t xml:space="preserve">12 - </t>
    </r>
    <r>
      <rPr>
        <b/>
        <u/>
        <sz val="13"/>
        <color theme="1"/>
        <rFont val="Sakkal Majalla"/>
      </rPr>
      <t>رأس المال</t>
    </r>
  </si>
  <si>
    <t>تتمثل طبيعة وحجم التعامل مع الاطراف ذات العلاقة خلال السنة المنتهية في 31 ديسمبر 2023م  كما يلي:</t>
  </si>
  <si>
    <t xml:space="preserve">صافي أرباح السنة </t>
  </si>
  <si>
    <t>الرصيد أول السنة</t>
  </si>
  <si>
    <t>المكون عن السنة</t>
  </si>
  <si>
    <r>
      <rPr>
        <b/>
        <sz val="13"/>
        <color theme="1"/>
        <rFont val="Sakkal Majalla"/>
      </rPr>
      <t xml:space="preserve">13-    </t>
    </r>
    <r>
      <rPr>
        <b/>
        <u/>
        <sz val="13"/>
        <color theme="1"/>
        <rFont val="Sakkal Majalla"/>
      </rPr>
      <t xml:space="preserve"> إحتياطى نظامى </t>
    </r>
  </si>
  <si>
    <r>
      <t xml:space="preserve">15-  </t>
    </r>
    <r>
      <rPr>
        <b/>
        <u/>
        <sz val="13"/>
        <color rgb="FF000000"/>
        <rFont val="Sakkal Majalla"/>
      </rPr>
      <t>مصروفات عمومية وإدارية</t>
    </r>
  </si>
  <si>
    <t xml:space="preserve">"إن الإيضاحات المرفقة  من  (1) إلى  (18) تشكل جزءً لا يتجزأ من هذه القوائم المالية وتقرأ معها " </t>
  </si>
  <si>
    <t>صافي ربح  (خسائر)  السنة قبل الزكاة الشرعية</t>
  </si>
  <si>
    <t>اهلاك العقارات والآلات والمـعـدات</t>
  </si>
  <si>
    <t>مدفوعات لشراء مشروعات رأسمالية تحت التنفيذ</t>
  </si>
  <si>
    <t>مستحق لأطراف ذات علاقة</t>
  </si>
  <si>
    <r>
      <t>8-</t>
    </r>
    <r>
      <rPr>
        <b/>
        <sz val="7"/>
        <color rgb="FF000000"/>
        <rFont val="Times New Roman"/>
        <family val="1"/>
      </rPr>
      <t xml:space="preserve"> </t>
    </r>
    <r>
      <rPr>
        <b/>
        <u/>
        <sz val="13"/>
        <color rgb="FF000000"/>
        <rFont val="Sakkal Majalla"/>
      </rPr>
      <t>مصروفات مستحقة و أرصدة دائنة أخرى</t>
    </r>
  </si>
  <si>
    <t xml:space="preserve">يتكون رأس مال الشركة من  حصة نقدية واحدة قيمتها 350,000 ريال مسددة بالكامل من قبل المالك كالتالي : </t>
  </si>
  <si>
    <t>إهلاك العقارات والآلات والمعدات</t>
  </si>
  <si>
    <r>
      <rPr>
        <b/>
        <sz val="13"/>
        <color theme="1"/>
        <rFont val="Sakkal Majalla"/>
      </rPr>
      <t xml:space="preserve">14-    </t>
    </r>
    <r>
      <rPr>
        <b/>
        <u/>
        <sz val="13"/>
        <color theme="1"/>
        <rFont val="Sakkal Majalla"/>
      </rPr>
      <t xml:space="preserve"> تكلفة المبيعات</t>
    </r>
  </si>
  <si>
    <t>منافع موظفين</t>
  </si>
  <si>
    <t xml:space="preserve"> قدمــــــت الشركة إقراراتها الزكوية حتى نهاية سنة 2023م ولا تزال بإنتظار فحص الهيئة .  وحصلت على شهادة الزكاة صالحـــــــةحتى 30 أبريل 2025 ،  و ترى الشــــــــــركة أن المخصصات المكونة كافية لمقابلة أي فروق قد تنشأ من أية مطالبات قد ترد للشركة مستقبلا.</t>
  </si>
  <si>
    <t>السيد /مفرج  بن عمر بن  طالب بالعبيد</t>
  </si>
  <si>
    <t>ربح  (خسارة ) النشـاط</t>
  </si>
  <si>
    <t>أرباح مبقاة ( خسائر متراكمة)</t>
  </si>
  <si>
    <t>إجمالي الدخل الشامل الأخر</t>
  </si>
  <si>
    <t>(خسائر  متراكمة) أرباح مبقاة</t>
  </si>
  <si>
    <t>16- مخصص الزكاة الشرعية</t>
  </si>
  <si>
    <t xml:space="preserve">أطراف ذوى علاقة </t>
  </si>
  <si>
    <t>الأرباح المدورة</t>
  </si>
  <si>
    <t>الإحتياطى النظامى</t>
  </si>
  <si>
    <t>أرصدة دائنة حال عليها الحول</t>
  </si>
  <si>
    <t>مخصص منافع الموظفين المدور</t>
  </si>
  <si>
    <t>الإجمــالى</t>
  </si>
  <si>
    <t>يخصـم :</t>
  </si>
  <si>
    <t>مجموع الأصول طويلة الآجل</t>
  </si>
  <si>
    <t>الوعاء الزكوى</t>
  </si>
  <si>
    <t>الزكاة الشرعية للوعاء ( 2.5%*354/365 )</t>
  </si>
  <si>
    <t>2/1/10 زكاة صافى الربح المعدل</t>
  </si>
  <si>
    <t>صافى ربح العام</t>
  </si>
  <si>
    <t>يضاف : المكون من مخصص منافع الموظفين</t>
  </si>
  <si>
    <t>الإجمالى</t>
  </si>
  <si>
    <t>الزكاة الشرعية بنسبة 2.5%</t>
  </si>
  <si>
    <t>1/10 المكون عن العام :</t>
  </si>
  <si>
    <t>زكاة عناصر الوعاء الأخرى ( 1/1/10 )</t>
  </si>
  <si>
    <t>زكاة صافى الربح المعدل ( 2/1/10 )</t>
  </si>
  <si>
    <t xml:space="preserve"> تماشياً مع متطلبات عقد التأسيس يتم تجنب 10% من الأرباح الصافية لتكوين الاحتياطي النظامي، ويجوز  وقف هذا التجنيب متى بلغ الاحتياطي  المذكور 30% من رأس المال، وفيما يلي تفاصيل الاحتياطي النظامي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</si>
</sst>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ج_._م_._‏_-;\-* #,##0.00\ _ج_._م_._‏_-;_-* &quot;-&quot;??\ _ج_._م_._‏_-;_-@_-"/>
    <numFmt numFmtId="165" formatCode="#,##0;[Red]\(#,##0\)"/>
    <numFmt numFmtId="166" formatCode="#,##0_-;\(#,###\)"/>
    <numFmt numFmtId="167" formatCode="#,##0_-;[Red]\(#,###\)"/>
    <numFmt numFmtId="168" formatCode="#,##0.00_-;\(#,###.00\)"/>
    <numFmt numFmtId="169" formatCode="_-* #,##0_-;\-* #,##0_-;_-* &quot;-&quot;??_-;_-@_-"/>
    <numFmt numFmtId="170" formatCode="#,##0;\(#,##0\);\-"/>
    <numFmt numFmtId="171" formatCode="#,##0_-;[Red]\(#,##0\)"/>
    <numFmt numFmtId="172" formatCode="_-* #,##0\ _ج_._م_._‏_-;\-* #,##0\ _ج_._م_._‏_-;_-* &quot;-&quot;??\ _ج_._م_._‏_-;_-@_-"/>
    <numFmt numFmtId="173" formatCode="#,##0;[Black]\(#,##0\);\ـ\ـ\ـ\ـ\ـ"/>
  </numFmts>
  <fonts count="38" x14ac:knownFonts="1">
    <font>
      <sz val="11"/>
      <color theme="1"/>
      <name val="Arial"/>
      <family val="2"/>
      <scheme val="minor"/>
    </font>
    <font>
      <b/>
      <sz val="13"/>
      <color theme="1"/>
      <name val="Sakkal Majalla"/>
    </font>
    <font>
      <b/>
      <u/>
      <sz val="13"/>
      <color theme="1"/>
      <name val="Sakkal Majalla"/>
    </font>
    <font>
      <sz val="13"/>
      <color theme="1"/>
      <name val="Sakkal Majalla"/>
    </font>
    <font>
      <sz val="10"/>
      <name val="Arial"/>
      <family val="2"/>
    </font>
    <font>
      <sz val="10"/>
      <name val="Arial"/>
      <family val="2"/>
      <charset val="178"/>
    </font>
    <font>
      <b/>
      <sz val="12"/>
      <name val="Sakkal Majalla"/>
    </font>
    <font>
      <sz val="13"/>
      <name val="Sakkal Majalla"/>
    </font>
    <font>
      <b/>
      <u/>
      <sz val="13"/>
      <name val="Sakkal Majalla"/>
    </font>
    <font>
      <b/>
      <sz val="13"/>
      <name val="Sakkal Majalla"/>
    </font>
    <font>
      <b/>
      <sz val="14"/>
      <name val="Arial"/>
      <family val="2"/>
    </font>
    <font>
      <u/>
      <sz val="13"/>
      <name val="Sakkal Majalla"/>
    </font>
    <font>
      <u/>
      <sz val="12"/>
      <name val="Sakkal Majalla"/>
    </font>
    <font>
      <sz val="14"/>
      <name val="Sakkal Majalla"/>
    </font>
    <font>
      <sz val="12"/>
      <name val="Sakkal Majalla"/>
    </font>
    <font>
      <b/>
      <u/>
      <sz val="12"/>
      <name val="Sakkal Majalla"/>
    </font>
    <font>
      <b/>
      <sz val="15"/>
      <name val="Sakkal Majalla"/>
    </font>
    <font>
      <b/>
      <u/>
      <sz val="13"/>
      <color rgb="FF000000"/>
      <name val="Sakkal Majalla"/>
    </font>
    <font>
      <sz val="13"/>
      <color rgb="FF000000"/>
      <name val="Sakkal Majalla"/>
    </font>
    <font>
      <b/>
      <sz val="13"/>
      <color rgb="FF000000"/>
      <name val="Sakkal Majalla"/>
    </font>
    <font>
      <b/>
      <sz val="7"/>
      <color rgb="FF000000"/>
      <name val="Times New Roman"/>
      <family val="1"/>
    </font>
    <font>
      <sz val="14"/>
      <color rgb="FF000000"/>
      <name val="Sakkal Majalla"/>
    </font>
    <font>
      <b/>
      <sz val="13"/>
      <color theme="1" tint="4.9989318521683403E-2"/>
      <name val="Sakkal Majalla"/>
    </font>
    <font>
      <sz val="13"/>
      <color theme="1" tint="4.9989318521683403E-2"/>
      <name val="Sakkal Majalla"/>
    </font>
    <font>
      <b/>
      <sz val="14"/>
      <name val="Sakkal Majalla"/>
    </font>
    <font>
      <b/>
      <sz val="14"/>
      <color rgb="FF000000"/>
      <name val="Sakkal Majalla"/>
    </font>
    <font>
      <sz val="12"/>
      <color theme="1"/>
      <name val="Sakkal Majalla"/>
    </font>
    <font>
      <sz val="11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u/>
      <sz val="16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2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3"/>
      <color rgb="FF000000"/>
      <name val="Sakkal Majalla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4" fillId="0" borderId="0"/>
    <xf numFmtId="0" fontId="5" fillId="0" borderId="0" applyNumberFormat="0">
      <alignment horizontal="right"/>
    </xf>
    <xf numFmtId="0" fontId="4" fillId="0" borderId="0"/>
    <xf numFmtId="43" fontId="4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4" fillId="0" borderId="0"/>
    <xf numFmtId="0" fontId="4" fillId="0" borderId="0"/>
  </cellStyleXfs>
  <cellXfs count="449">
    <xf numFmtId="0" fontId="0" fillId="0" borderId="0" xfId="0"/>
    <xf numFmtId="0" fontId="7" fillId="0" borderId="0" xfId="1" applyFont="1" applyAlignment="1">
      <alignment vertical="center" readingOrder="2"/>
    </xf>
    <xf numFmtId="0" fontId="8" fillId="0" borderId="0" xfId="1" applyFont="1" applyAlignment="1">
      <alignment vertical="center" readingOrder="2"/>
    </xf>
    <xf numFmtId="0" fontId="8" fillId="0" borderId="0" xfId="1" applyFont="1" applyAlignment="1">
      <alignment horizontal="center" vertical="center" readingOrder="2"/>
    </xf>
    <xf numFmtId="0" fontId="7" fillId="0" borderId="3" xfId="1" applyFont="1" applyBorder="1" applyAlignment="1">
      <alignment vertical="center" readingOrder="2"/>
    </xf>
    <xf numFmtId="0" fontId="7" fillId="0" borderId="0" xfId="1" applyFont="1" applyAlignment="1">
      <alignment horizontal="center" vertical="center" readingOrder="2"/>
    </xf>
    <xf numFmtId="0" fontId="7" fillId="0" borderId="0" xfId="1" applyFont="1" applyAlignment="1">
      <alignment horizontal="right" vertical="center" readingOrder="2"/>
    </xf>
    <xf numFmtId="0" fontId="7" fillId="0" borderId="0" xfId="1" applyFont="1" applyAlignment="1">
      <alignment horizontal="right" vertical="center" wrapText="1" readingOrder="2"/>
    </xf>
    <xf numFmtId="0" fontId="8" fillId="0" borderId="0" xfId="1" applyFont="1" applyAlignment="1">
      <alignment horizontal="right" vertical="center" readingOrder="2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 readingOrder="2"/>
    </xf>
    <xf numFmtId="0" fontId="7" fillId="0" borderId="0" xfId="1" applyFont="1" applyAlignment="1">
      <alignment vertical="center"/>
    </xf>
    <xf numFmtId="166" fontId="9" fillId="0" borderId="0" xfId="1" applyNumberFormat="1" applyFont="1" applyAlignment="1">
      <alignment horizontal="right" vertical="center" readingOrder="2"/>
    </xf>
    <xf numFmtId="0" fontId="9" fillId="0" borderId="0" xfId="1" applyFont="1" applyAlignment="1">
      <alignment horizontal="center" vertical="center" readingOrder="2"/>
    </xf>
    <xf numFmtId="169" fontId="7" fillId="0" borderId="0" xfId="4" applyNumberFormat="1" applyFont="1" applyFill="1" applyAlignment="1">
      <alignment vertical="center" readingOrder="2"/>
    </xf>
    <xf numFmtId="0" fontId="7" fillId="0" borderId="0" xfId="1" applyFont="1" applyAlignment="1">
      <alignment readingOrder="2"/>
    </xf>
    <xf numFmtId="166" fontId="7" fillId="0" borderId="0" xfId="1" applyNumberFormat="1" applyFont="1" applyAlignment="1">
      <alignment readingOrder="2"/>
    </xf>
    <xf numFmtId="169" fontId="7" fillId="0" borderId="0" xfId="4" applyNumberFormat="1" applyFont="1" applyFill="1" applyAlignment="1">
      <alignment readingOrder="2"/>
    </xf>
    <xf numFmtId="0" fontId="7" fillId="0" borderId="0" xfId="3" applyFont="1" applyAlignment="1">
      <alignment vertical="center" readingOrder="2"/>
    </xf>
    <xf numFmtId="166" fontId="7" fillId="0" borderId="0" xfId="1" applyNumberFormat="1" applyFont="1" applyAlignment="1">
      <alignment horizontal="center" vertical="center" readingOrder="2"/>
    </xf>
    <xf numFmtId="166" fontId="7" fillId="0" borderId="0" xfId="1" applyNumberFormat="1" applyFont="1" applyAlignment="1">
      <alignment vertical="center" readingOrder="2"/>
    </xf>
    <xf numFmtId="166" fontId="9" fillId="0" borderId="0" xfId="1" applyNumberFormat="1" applyFont="1" applyAlignment="1">
      <alignment vertical="center" readingOrder="2"/>
    </xf>
    <xf numFmtId="165" fontId="7" fillId="0" borderId="0" xfId="1" applyNumberFormat="1" applyFont="1" applyAlignment="1">
      <alignment horizontal="center" vertical="center" readingOrder="2"/>
    </xf>
    <xf numFmtId="37" fontId="9" fillId="0" borderId="0" xfId="1" applyNumberFormat="1" applyFont="1" applyAlignment="1">
      <alignment horizontal="right" vertical="center" readingOrder="2"/>
    </xf>
    <xf numFmtId="167" fontId="7" fillId="0" borderId="0" xfId="1" applyNumberFormat="1" applyFont="1" applyAlignment="1">
      <alignment horizontal="center" vertical="center" readingOrder="2"/>
    </xf>
    <xf numFmtId="165" fontId="9" fillId="0" borderId="0" xfId="1" applyNumberFormat="1" applyFont="1" applyAlignment="1">
      <alignment horizontal="center" vertical="center" readingOrder="2"/>
    </xf>
    <xf numFmtId="167" fontId="9" fillId="0" borderId="0" xfId="1" applyNumberFormat="1" applyFont="1" applyAlignment="1">
      <alignment horizontal="center" vertical="center" readingOrder="2"/>
    </xf>
    <xf numFmtId="166" fontId="9" fillId="0" borderId="0" xfId="1" applyNumberFormat="1" applyFont="1" applyAlignment="1">
      <alignment horizontal="center" vertical="center" readingOrder="2"/>
    </xf>
    <xf numFmtId="165" fontId="9" fillId="0" borderId="0" xfId="4" applyNumberFormat="1" applyFont="1" applyFill="1" applyAlignment="1">
      <alignment horizontal="center" vertical="center" readingOrder="2"/>
    </xf>
    <xf numFmtId="168" fontId="9" fillId="0" borderId="0" xfId="1" applyNumberFormat="1" applyFont="1" applyAlignment="1">
      <alignment vertical="center" readingOrder="2"/>
    </xf>
    <xf numFmtId="0" fontId="7" fillId="0" borderId="0" xfId="1" applyFont="1" applyAlignment="1">
      <alignment horizontal="distributed" vertical="center" readingOrder="2"/>
    </xf>
    <xf numFmtId="0" fontId="9" fillId="0" borderId="3" xfId="1" applyFont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/>
    </xf>
    <xf numFmtId="0" fontId="7" fillId="0" borderId="0" xfId="1" applyFont="1" applyAlignment="1">
      <alignment horizontal="justify" vertical="justify" wrapText="1" readingOrder="2"/>
    </xf>
    <xf numFmtId="0" fontId="8" fillId="0" borderId="0" xfId="1" applyFont="1" applyAlignment="1">
      <alignment horizontal="right" vertical="center" readingOrder="2"/>
    </xf>
    <xf numFmtId="0" fontId="9" fillId="0" borderId="3" xfId="1" applyFont="1" applyBorder="1" applyAlignment="1">
      <alignment horizontal="center" vertical="center" wrapText="1" readingOrder="2"/>
    </xf>
    <xf numFmtId="0" fontId="7" fillId="0" borderId="0" xfId="1" applyFont="1" applyAlignment="1">
      <alignment horizontal="center" vertical="center" wrapText="1" readingOrder="2"/>
    </xf>
    <xf numFmtId="0" fontId="9" fillId="0" borderId="3" xfId="1" applyFont="1" applyBorder="1" applyAlignment="1">
      <alignment horizontal="center" vertical="center" readingOrder="2"/>
    </xf>
    <xf numFmtId="0" fontId="9" fillId="0" borderId="0" xfId="1" applyFont="1" applyBorder="1" applyAlignment="1">
      <alignment vertical="center" readingOrder="2"/>
    </xf>
    <xf numFmtId="0" fontId="9" fillId="0" borderId="0" xfId="1" applyFont="1" applyBorder="1" applyAlignment="1">
      <alignment vertical="center"/>
    </xf>
    <xf numFmtId="0" fontId="7" fillId="0" borderId="3" xfId="1" applyFont="1" applyBorder="1" applyAlignment="1">
      <alignment horizontal="center" vertical="center" readingOrder="2"/>
    </xf>
    <xf numFmtId="0" fontId="9" fillId="0" borderId="3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vertical="center" readingOrder="2"/>
    </xf>
    <xf numFmtId="3" fontId="10" fillId="0" borderId="0" xfId="0" applyNumberFormat="1" applyFont="1" applyFill="1" applyBorder="1" applyAlignment="1">
      <alignment horizontal="center" vertical="center" readingOrder="2"/>
    </xf>
    <xf numFmtId="0" fontId="11" fillId="0" borderId="0" xfId="1" applyFont="1" applyAlignment="1">
      <alignment horizontal="center" vertical="center" wrapText="1" readingOrder="2"/>
    </xf>
    <xf numFmtId="0" fontId="9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right" vertical="center" readingOrder="2"/>
    </xf>
    <xf numFmtId="171" fontId="15" fillId="0" borderId="0" xfId="0" applyNumberFormat="1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wrapText="1" readingOrder="2"/>
    </xf>
    <xf numFmtId="0" fontId="18" fillId="0" borderId="0" xfId="0" applyFont="1" applyAlignment="1">
      <alignment horizontal="justify" vertical="center" wrapText="1" readingOrder="2"/>
    </xf>
    <xf numFmtId="0" fontId="18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right" vertical="center" wrapText="1" readingOrder="2"/>
    </xf>
    <xf numFmtId="0" fontId="16" fillId="0" borderId="0" xfId="1" applyFont="1" applyBorder="1" applyAlignment="1">
      <alignment vertical="center" readingOrder="2"/>
    </xf>
    <xf numFmtId="3" fontId="7" fillId="0" borderId="0" xfId="0" applyNumberFormat="1" applyFont="1" applyFill="1" applyAlignment="1">
      <alignment horizontal="center" vertical="center" readingOrder="2"/>
    </xf>
    <xf numFmtId="0" fontId="16" fillId="0" borderId="0" xfId="1" applyFont="1" applyBorder="1" applyAlignment="1">
      <alignment horizontal="right" vertical="center" readingOrder="2"/>
    </xf>
    <xf numFmtId="0" fontId="16" fillId="0" borderId="3" xfId="1" applyFont="1" applyBorder="1" applyAlignment="1">
      <alignment horizontal="right" vertical="center" readingOrder="2"/>
    </xf>
    <xf numFmtId="0" fontId="16" fillId="0" borderId="0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6" fillId="0" borderId="3" xfId="1" applyFont="1" applyBorder="1" applyAlignment="1">
      <alignment horizontal="right" vertical="center"/>
    </xf>
    <xf numFmtId="0" fontId="24" fillId="0" borderId="0" xfId="1" applyFont="1" applyBorder="1" applyAlignment="1">
      <alignment vertical="center" readingOrder="2"/>
    </xf>
    <xf numFmtId="0" fontId="24" fillId="0" borderId="3" xfId="1" applyFont="1" applyBorder="1" applyAlignment="1">
      <alignment horizontal="right" vertical="center" readingOrder="2"/>
    </xf>
    <xf numFmtId="0" fontId="13" fillId="0" borderId="0" xfId="1" applyFont="1" applyAlignment="1">
      <alignment vertical="center" readingOrder="2"/>
    </xf>
    <xf numFmtId="0" fontId="9" fillId="0" borderId="0" xfId="1" applyFont="1" applyBorder="1" applyAlignment="1">
      <alignment horizontal="right" vertical="center" readingOrder="2"/>
    </xf>
    <xf numFmtId="170" fontId="7" fillId="0" borderId="3" xfId="0" applyNumberFormat="1" applyFont="1" applyFill="1" applyBorder="1" applyAlignment="1">
      <alignment horizontal="right" vertical="center" readingOrder="2"/>
    </xf>
    <xf numFmtId="170" fontId="7" fillId="0" borderId="0" xfId="0" applyNumberFormat="1" applyFont="1" applyFill="1" applyBorder="1" applyAlignment="1">
      <alignment horizontal="right" vertical="center" readingOrder="2"/>
    </xf>
    <xf numFmtId="170" fontId="13" fillId="0" borderId="0" xfId="0" applyNumberFormat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0" fontId="9" fillId="0" borderId="6" xfId="1" applyFont="1" applyBorder="1" applyAlignment="1">
      <alignment horizontal="right" vertical="center" readingOrder="2"/>
    </xf>
    <xf numFmtId="0" fontId="9" fillId="0" borderId="8" xfId="1" applyFont="1" applyBorder="1" applyAlignment="1">
      <alignment horizontal="right" vertical="center" readingOrder="2"/>
    </xf>
    <xf numFmtId="170" fontId="7" fillId="0" borderId="0" xfId="1" applyNumberFormat="1" applyFont="1" applyBorder="1" applyAlignment="1">
      <alignment horizontal="right" vertical="center" readingOrder="2"/>
    </xf>
    <xf numFmtId="170" fontId="7" fillId="0" borderId="0" xfId="1" applyNumberFormat="1" applyFont="1" applyAlignment="1">
      <alignment horizontal="right" vertical="center" readingOrder="2"/>
    </xf>
    <xf numFmtId="170" fontId="9" fillId="0" borderId="0" xfId="1" applyNumberFormat="1" applyFont="1" applyBorder="1" applyAlignment="1">
      <alignment horizontal="right" vertical="center" readingOrder="2"/>
    </xf>
    <xf numFmtId="170" fontId="7" fillId="0" borderId="0" xfId="0" applyNumberFormat="1" applyFont="1" applyFill="1" applyAlignment="1">
      <alignment horizontal="right" vertical="center" readingOrder="2"/>
    </xf>
    <xf numFmtId="170" fontId="11" fillId="0" borderId="0" xfId="1" applyNumberFormat="1" applyFont="1" applyAlignment="1">
      <alignment horizontal="right" vertical="center" readingOrder="2"/>
    </xf>
    <xf numFmtId="170" fontId="8" fillId="0" borderId="0" xfId="1" applyNumberFormat="1" applyFont="1" applyAlignment="1">
      <alignment horizontal="right" vertical="center" readingOrder="2"/>
    </xf>
    <xf numFmtId="170" fontId="9" fillId="0" borderId="4" xfId="0" applyNumberFormat="1" applyFont="1" applyFill="1" applyBorder="1" applyAlignment="1">
      <alignment horizontal="right" vertical="center" readingOrder="2"/>
    </xf>
    <xf numFmtId="170" fontId="9" fillId="0" borderId="0" xfId="1" applyNumberFormat="1" applyFont="1" applyAlignment="1">
      <alignment horizontal="right" vertical="center" readingOrder="2"/>
    </xf>
    <xf numFmtId="170" fontId="9" fillId="0" borderId="0" xfId="0" applyNumberFormat="1" applyFont="1" applyFill="1" applyBorder="1" applyAlignment="1">
      <alignment horizontal="right" vertical="center" readingOrder="2"/>
    </xf>
    <xf numFmtId="170" fontId="9" fillId="0" borderId="4" xfId="1" applyNumberFormat="1" applyFont="1" applyBorder="1" applyAlignment="1">
      <alignment horizontal="right" vertical="center" readingOrder="2"/>
    </xf>
    <xf numFmtId="170" fontId="9" fillId="0" borderId="1" xfId="1" applyNumberFormat="1" applyFont="1" applyBorder="1" applyAlignment="1">
      <alignment horizontal="right" vertical="center" readingOrder="2"/>
    </xf>
    <xf numFmtId="170" fontId="9" fillId="0" borderId="1" xfId="0" applyNumberFormat="1" applyFont="1" applyFill="1" applyBorder="1" applyAlignment="1">
      <alignment horizontal="right" vertical="center" readingOrder="2"/>
    </xf>
    <xf numFmtId="170" fontId="9" fillId="0" borderId="5" xfId="0" applyNumberFormat="1" applyFont="1" applyFill="1" applyBorder="1" applyAlignment="1">
      <alignment horizontal="right" vertical="center" readingOrder="2"/>
    </xf>
    <xf numFmtId="170" fontId="7" fillId="0" borderId="3" xfId="1" applyNumberFormat="1" applyFont="1" applyBorder="1" applyAlignment="1">
      <alignment horizontal="right" vertical="center" readingOrder="2"/>
    </xf>
    <xf numFmtId="170" fontId="23" fillId="0" borderId="2" xfId="0" applyNumberFormat="1" applyFont="1" applyBorder="1" applyAlignment="1">
      <alignment horizontal="right" vertical="center" readingOrder="2"/>
    </xf>
    <xf numFmtId="170" fontId="7" fillId="0" borderId="2" xfId="1" applyNumberFormat="1" applyFont="1" applyBorder="1" applyAlignment="1">
      <alignment horizontal="right" vertical="center" readingOrder="2"/>
    </xf>
    <xf numFmtId="170" fontId="22" fillId="0" borderId="7" xfId="0" applyNumberFormat="1" applyFont="1" applyBorder="1" applyAlignment="1">
      <alignment horizontal="right" vertical="center" readingOrder="2"/>
    </xf>
    <xf numFmtId="170" fontId="7" fillId="0" borderId="9" xfId="1" applyNumberFormat="1" applyFont="1" applyBorder="1" applyAlignment="1">
      <alignment horizontal="right" vertical="center" readingOrder="2"/>
    </xf>
    <xf numFmtId="170" fontId="9" fillId="0" borderId="3" xfId="0" applyNumberFormat="1" applyFont="1" applyFill="1" applyBorder="1" applyAlignment="1">
      <alignment horizontal="right" vertical="center" readingOrder="2"/>
    </xf>
    <xf numFmtId="170" fontId="14" fillId="0" borderId="0" xfId="0" applyNumberFormat="1" applyFont="1" applyBorder="1" applyAlignment="1">
      <alignment horizontal="right" vertical="center" readingOrder="2"/>
    </xf>
    <xf numFmtId="170" fontId="24" fillId="0" borderId="0" xfId="0" applyNumberFormat="1" applyFont="1" applyFill="1" applyBorder="1" applyAlignment="1">
      <alignment horizontal="right" vertical="center" readingOrder="2"/>
    </xf>
    <xf numFmtId="170" fontId="12" fillId="0" borderId="0" xfId="0" applyNumberFormat="1" applyFont="1" applyFill="1" applyBorder="1" applyAlignment="1">
      <alignment horizontal="right" vertical="center" readingOrder="2"/>
    </xf>
    <xf numFmtId="170" fontId="11" fillId="0" borderId="0" xfId="0" applyNumberFormat="1" applyFont="1" applyFill="1" applyAlignment="1">
      <alignment horizontal="right" vertical="center" readingOrder="2"/>
    </xf>
    <xf numFmtId="170" fontId="11" fillId="0" borderId="0" xfId="0" applyNumberFormat="1" applyFont="1" applyFill="1" applyBorder="1" applyAlignment="1">
      <alignment horizontal="right" vertical="center" readingOrder="2"/>
    </xf>
    <xf numFmtId="170" fontId="18" fillId="0" borderId="0" xfId="0" applyNumberFormat="1" applyFont="1" applyAlignment="1">
      <alignment vertical="center" wrapText="1" readingOrder="2"/>
    </xf>
    <xf numFmtId="170" fontId="18" fillId="0" borderId="0" xfId="0" applyNumberFormat="1" applyFont="1" applyBorder="1" applyAlignment="1">
      <alignment vertical="center" wrapText="1" readingOrder="2"/>
    </xf>
    <xf numFmtId="170" fontId="19" fillId="0" borderId="4" xfId="0" applyNumberFormat="1" applyFont="1" applyBorder="1" applyAlignment="1">
      <alignment vertical="center" wrapText="1" readingOrder="2"/>
    </xf>
    <xf numFmtId="0" fontId="9" fillId="0" borderId="0" xfId="1" applyFont="1" applyBorder="1" applyAlignment="1">
      <alignment horizontal="right" vertical="center" readingOrder="2"/>
    </xf>
    <xf numFmtId="0" fontId="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 wrapText="1" readingOrder="2"/>
    </xf>
    <xf numFmtId="170" fontId="9" fillId="0" borderId="3" xfId="1" applyNumberFormat="1" applyFont="1" applyBorder="1" applyAlignment="1">
      <alignment horizontal="right" vertical="center" readingOrder="2"/>
    </xf>
    <xf numFmtId="170" fontId="7" fillId="0" borderId="0" xfId="1" applyNumberFormat="1" applyFont="1" applyFill="1" applyBorder="1" applyAlignment="1">
      <alignment horizontal="right" vertical="center" readingOrder="2"/>
    </xf>
    <xf numFmtId="170" fontId="9" fillId="0" borderId="1" xfId="1" applyNumberFormat="1" applyFont="1" applyFill="1" applyBorder="1" applyAlignment="1">
      <alignment horizontal="right" vertical="center" readingOrder="2"/>
    </xf>
    <xf numFmtId="170" fontId="9" fillId="0" borderId="4" xfId="1" applyNumberFormat="1" applyFont="1" applyFill="1" applyBorder="1" applyAlignment="1">
      <alignment horizontal="right" vertical="center" readingOrder="2"/>
    </xf>
    <xf numFmtId="170" fontId="18" fillId="0" borderId="0" xfId="0" applyNumberFormat="1" applyFont="1" applyFill="1" applyAlignment="1">
      <alignment vertical="center" wrapText="1" readingOrder="2"/>
    </xf>
    <xf numFmtId="170" fontId="18" fillId="0" borderId="0" xfId="0" applyNumberFormat="1" applyFont="1" applyFill="1" applyBorder="1" applyAlignment="1">
      <alignment vertical="center" wrapText="1" readingOrder="2"/>
    </xf>
    <xf numFmtId="170" fontId="9" fillId="0" borderId="2" xfId="1" applyNumberFormat="1" applyFont="1" applyFill="1" applyBorder="1" applyAlignment="1">
      <alignment horizontal="right" vertical="center" readingOrder="2"/>
    </xf>
    <xf numFmtId="170" fontId="19" fillId="0" borderId="4" xfId="0" applyNumberFormat="1" applyFont="1" applyFill="1" applyBorder="1" applyAlignment="1">
      <alignment vertical="center" wrapText="1" readingOrder="2"/>
    </xf>
    <xf numFmtId="0" fontId="25" fillId="0" borderId="0" xfId="0" applyFont="1" applyAlignment="1">
      <alignment horizontal="right" vertical="center" wrapText="1" readingOrder="2"/>
    </xf>
    <xf numFmtId="0" fontId="3" fillId="0" borderId="0" xfId="1" applyFont="1" applyAlignment="1">
      <alignment horizontal="right" vertical="center"/>
    </xf>
    <xf numFmtId="0" fontId="21" fillId="0" borderId="0" xfId="0" applyFont="1" applyAlignment="1">
      <alignment vertical="center" wrapText="1" readingOrder="2"/>
    </xf>
    <xf numFmtId="170" fontId="7" fillId="0" borderId="0" xfId="1" applyNumberFormat="1" applyFont="1" applyAlignment="1">
      <alignment vertical="center" readingOrder="2"/>
    </xf>
    <xf numFmtId="171" fontId="6" fillId="0" borderId="0" xfId="0" applyNumberFormat="1" applyFont="1" applyFill="1" applyAlignment="1">
      <alignment horizontal="right" vertical="center" readingOrder="2"/>
    </xf>
    <xf numFmtId="0" fontId="14" fillId="0" borderId="0" xfId="0" applyFont="1" applyFill="1" applyAlignment="1">
      <alignment horizontal="right" vertical="center" readingOrder="2"/>
    </xf>
    <xf numFmtId="0" fontId="9" fillId="0" borderId="0" xfId="0" applyFont="1" applyFill="1" applyAlignment="1">
      <alignment horizontal="right" vertical="center" readingOrder="2"/>
    </xf>
    <xf numFmtId="0" fontId="7" fillId="0" borderId="0" xfId="0" applyFont="1" applyFill="1" applyAlignment="1">
      <alignment horizontal="right" vertical="center" readingOrder="2"/>
    </xf>
    <xf numFmtId="171" fontId="15" fillId="0" borderId="0" xfId="0" applyNumberFormat="1" applyFont="1" applyFill="1" applyAlignment="1">
      <alignment horizontal="right" vertical="center" readingOrder="2"/>
    </xf>
    <xf numFmtId="0" fontId="8" fillId="0" borderId="0" xfId="0" applyFont="1" applyBorder="1" applyAlignment="1">
      <alignment horizontal="center" vertical="center" wrapText="1" readingOrder="2"/>
    </xf>
    <xf numFmtId="0" fontId="24" fillId="0" borderId="0" xfId="1" applyFont="1" applyBorder="1" applyAlignment="1">
      <alignment horizontal="right" vertical="center" readingOrder="2"/>
    </xf>
    <xf numFmtId="0" fontId="19" fillId="0" borderId="0" xfId="0" applyFont="1" applyAlignment="1">
      <alignment horizontal="right" vertical="center" wrapText="1" readingOrder="2"/>
    </xf>
    <xf numFmtId="170" fontId="19" fillId="0" borderId="0" xfId="0" applyNumberFormat="1" applyFont="1" applyFill="1" applyBorder="1" applyAlignment="1">
      <alignment vertical="center" wrapText="1" readingOrder="2"/>
    </xf>
    <xf numFmtId="0" fontId="7" fillId="0" borderId="0" xfId="1" applyFont="1" applyAlignment="1">
      <alignment vertical="top" wrapText="1" readingOrder="2"/>
    </xf>
    <xf numFmtId="0" fontId="2" fillId="0" borderId="0" xfId="0" applyFont="1" applyAlignment="1">
      <alignment vertical="center" readingOrder="2"/>
    </xf>
    <xf numFmtId="0" fontId="1" fillId="0" borderId="0" xfId="0" applyFont="1" applyAlignment="1">
      <alignment vertical="center" wrapText="1" readingOrder="2"/>
    </xf>
    <xf numFmtId="0" fontId="24" fillId="0" borderId="0" xfId="1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 wrapText="1" readingOrder="2"/>
    </xf>
    <xf numFmtId="0" fontId="3" fillId="0" borderId="0" xfId="0" applyFont="1" applyBorder="1" applyAlignment="1">
      <alignment horizontal="center" vertical="center" wrapText="1" readingOrder="2"/>
    </xf>
    <xf numFmtId="170" fontId="3" fillId="0" borderId="0" xfId="0" applyNumberFormat="1" applyFont="1" applyBorder="1" applyAlignment="1">
      <alignment horizontal="center" vertical="center" wrapText="1" readingOrder="2"/>
    </xf>
    <xf numFmtId="16" fontId="9" fillId="0" borderId="0" xfId="0" applyNumberFormat="1" applyFont="1" applyBorder="1" applyAlignment="1">
      <alignment horizontal="center" vertical="center" wrapText="1" readingOrder="2"/>
    </xf>
    <xf numFmtId="170" fontId="9" fillId="0" borderId="0" xfId="1" applyNumberFormat="1" applyFont="1" applyFill="1" applyBorder="1" applyAlignment="1">
      <alignment horizontal="right" vertical="center" readingOrder="2"/>
    </xf>
    <xf numFmtId="0" fontId="1" fillId="0" borderId="0" xfId="0" applyFont="1" applyBorder="1" applyAlignment="1">
      <alignment horizontal="right" vertical="center" wrapText="1" readingOrder="2"/>
    </xf>
    <xf numFmtId="170" fontId="7" fillId="0" borderId="0" xfId="1" applyNumberFormat="1" applyFont="1" applyFill="1" applyAlignment="1">
      <alignment horizontal="right" vertical="center" readingOrder="2"/>
    </xf>
    <xf numFmtId="170" fontId="14" fillId="0" borderId="2" xfId="0" applyNumberFormat="1" applyFont="1" applyFill="1" applyBorder="1" applyAlignment="1">
      <alignment horizontal="right" vertical="center" readingOrder="2"/>
    </xf>
    <xf numFmtId="170" fontId="11" fillId="0" borderId="0" xfId="1" applyNumberFormat="1" applyFont="1" applyFill="1" applyAlignment="1">
      <alignment horizontal="right" vertical="center" readingOrder="2"/>
    </xf>
    <xf numFmtId="0" fontId="18" fillId="0" borderId="0" xfId="0" applyFont="1" applyAlignment="1">
      <alignment horizontal="right" vertical="center" wrapText="1" readingOrder="2"/>
    </xf>
    <xf numFmtId="0" fontId="7" fillId="0" borderId="0" xfId="1" applyFont="1" applyFill="1" applyAlignment="1">
      <alignment horizontal="distributed" vertical="center" readingOrder="2"/>
    </xf>
    <xf numFmtId="0" fontId="7" fillId="0" borderId="0" xfId="0" applyNumberFormat="1" applyFont="1" applyFill="1" applyAlignment="1">
      <alignment horizontal="center" vertical="center" readingOrder="2"/>
    </xf>
    <xf numFmtId="170" fontId="7" fillId="0" borderId="0" xfId="3" applyNumberFormat="1" applyFont="1" applyFill="1" applyBorder="1" applyAlignment="1">
      <alignment horizontal="right" vertical="center" readingOrder="2"/>
    </xf>
    <xf numFmtId="170" fontId="9" fillId="0" borderId="3" xfId="1" applyNumberFormat="1" applyFont="1" applyFill="1" applyBorder="1" applyAlignment="1">
      <alignment vertical="center" wrapText="1" readingOrder="2"/>
    </xf>
    <xf numFmtId="0" fontId="7" fillId="0" borderId="0" xfId="1" applyFont="1" applyFill="1" applyAlignment="1">
      <alignment horizontal="right" vertical="center" readingOrder="2"/>
    </xf>
    <xf numFmtId="0" fontId="24" fillId="0" borderId="0" xfId="1" applyFont="1" applyFill="1" applyBorder="1" applyAlignment="1">
      <alignment horizontal="right" vertical="center" readingOrder="2"/>
    </xf>
    <xf numFmtId="0" fontId="24" fillId="0" borderId="3" xfId="1" applyFont="1" applyFill="1" applyBorder="1" applyAlignment="1">
      <alignment horizontal="right" vertical="center" readingOrder="2"/>
    </xf>
    <xf numFmtId="0" fontId="9" fillId="2" borderId="0" xfId="1" applyFont="1" applyFill="1" applyBorder="1" applyAlignment="1">
      <alignment vertical="center" readingOrder="2"/>
    </xf>
    <xf numFmtId="0" fontId="9" fillId="0" borderId="0" xfId="1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wrapText="1" readingOrder="2"/>
    </xf>
    <xf numFmtId="0" fontId="9" fillId="0" borderId="0" xfId="1" applyFont="1" applyFill="1" applyBorder="1" applyAlignment="1">
      <alignment horizontal="center" vertical="center" wrapText="1" readingOrder="2"/>
    </xf>
    <xf numFmtId="0" fontId="9" fillId="0" borderId="3" xfId="1" applyFont="1" applyFill="1" applyBorder="1" applyAlignment="1">
      <alignment horizontal="center" vertical="center" wrapText="1" readingOrder="2"/>
    </xf>
    <xf numFmtId="0" fontId="19" fillId="0" borderId="0" xfId="0" applyFont="1" applyFill="1" applyBorder="1" applyAlignment="1">
      <alignment horizontal="center" vertical="center" wrapText="1" readingOrder="2"/>
    </xf>
    <xf numFmtId="0" fontId="19" fillId="0" borderId="3" xfId="0" applyFont="1" applyFill="1" applyBorder="1" applyAlignment="1">
      <alignment horizontal="center" vertical="center" wrapText="1" readingOrder="2"/>
    </xf>
    <xf numFmtId="0" fontId="9" fillId="0" borderId="3" xfId="1" applyFont="1" applyFill="1" applyBorder="1" applyAlignment="1">
      <alignment horizontal="center" vertical="center" wrapText="1" readingOrder="2"/>
    </xf>
    <xf numFmtId="0" fontId="9" fillId="0" borderId="0" xfId="1" applyFont="1" applyFill="1" applyBorder="1" applyAlignment="1">
      <alignment horizontal="right" vertical="center" readingOrder="2"/>
    </xf>
    <xf numFmtId="0" fontId="9" fillId="0" borderId="3" xfId="1" applyFont="1" applyFill="1" applyBorder="1" applyAlignment="1">
      <alignment horizontal="right" vertical="center" readingOrder="2"/>
    </xf>
    <xf numFmtId="0" fontId="9" fillId="0" borderId="0" xfId="1" applyFont="1" applyFill="1" applyAlignment="1">
      <alignment horizontal="right" vertical="center" readingOrder="2"/>
    </xf>
    <xf numFmtId="37" fontId="7" fillId="0" borderId="0" xfId="1" applyNumberFormat="1" applyFont="1" applyFill="1" applyBorder="1" applyAlignment="1">
      <alignment horizontal="right" vertical="center" readingOrder="2"/>
    </xf>
    <xf numFmtId="0" fontId="24" fillId="0" borderId="0" xfId="1" applyFont="1" applyFill="1" applyBorder="1" applyAlignment="1">
      <alignment vertical="center" readingOrder="2"/>
    </xf>
    <xf numFmtId="0" fontId="8" fillId="0" borderId="0" xfId="1" applyFont="1" applyFill="1" applyAlignment="1">
      <alignment horizontal="right" vertical="center" readingOrder="2"/>
    </xf>
    <xf numFmtId="0" fontId="7" fillId="0" borderId="0" xfId="1" applyFont="1" applyFill="1" applyAlignment="1">
      <alignment vertical="center" readingOrder="2"/>
    </xf>
    <xf numFmtId="0" fontId="7" fillId="0" borderId="0" xfId="1" applyFont="1" applyFill="1" applyAlignment="1">
      <alignment vertical="top" wrapText="1" readingOrder="2"/>
    </xf>
    <xf numFmtId="170" fontId="18" fillId="0" borderId="0" xfId="0" applyNumberFormat="1" applyFont="1" applyBorder="1" applyAlignment="1">
      <alignment vertical="center" readingOrder="2"/>
    </xf>
    <xf numFmtId="0" fontId="1" fillId="0" borderId="0" xfId="0" applyFont="1" applyBorder="1" applyAlignment="1">
      <alignment horizontal="center" vertical="center" wrapText="1" readingOrder="2"/>
    </xf>
    <xf numFmtId="170" fontId="18" fillId="0" borderId="3" xfId="0" applyNumberFormat="1" applyFont="1" applyBorder="1" applyAlignment="1">
      <alignment vertical="center" wrapText="1" readingOrder="2"/>
    </xf>
    <xf numFmtId="0" fontId="2" fillId="0" borderId="0" xfId="1" applyFont="1" applyAlignment="1">
      <alignment horizontal="right" vertical="center"/>
    </xf>
    <xf numFmtId="16" fontId="9" fillId="0" borderId="1" xfId="0" applyNumberFormat="1" applyFont="1" applyBorder="1" applyAlignment="1">
      <alignment horizontal="center" vertical="center" wrapText="1" readingOrder="2"/>
    </xf>
    <xf numFmtId="0" fontId="9" fillId="0" borderId="0" xfId="1" applyFont="1" applyAlignment="1">
      <alignment horizontal="right" vertical="center" readingOrder="2"/>
    </xf>
    <xf numFmtId="170" fontId="19" fillId="0" borderId="3" xfId="0" applyNumberFormat="1" applyFont="1" applyFill="1" applyBorder="1" applyAlignment="1">
      <alignment horizontal="center" vertical="center" wrapText="1" readingOrder="2"/>
    </xf>
    <xf numFmtId="170" fontId="18" fillId="0" borderId="0" xfId="0" applyNumberFormat="1" applyFont="1" applyFill="1" applyBorder="1" applyAlignment="1">
      <alignment horizontal="center" vertical="center" wrapText="1" readingOrder="2"/>
    </xf>
    <xf numFmtId="3" fontId="18" fillId="0" borderId="0" xfId="0" applyNumberFormat="1" applyFont="1" applyFill="1" applyBorder="1" applyAlignment="1">
      <alignment horizontal="center" vertical="center" wrapText="1" readingOrder="2"/>
    </xf>
    <xf numFmtId="0" fontId="17" fillId="0" borderId="0" xfId="0" applyFont="1" applyFill="1" applyBorder="1" applyAlignment="1">
      <alignment horizontal="center" vertical="center" wrapText="1" readingOrder="2"/>
    </xf>
    <xf numFmtId="170" fontId="19" fillId="0" borderId="4" xfId="0" applyNumberFormat="1" applyFont="1" applyFill="1" applyBorder="1" applyAlignment="1">
      <alignment horizontal="center" vertical="center" wrapText="1" readingOrder="2"/>
    </xf>
    <xf numFmtId="3" fontId="19" fillId="0" borderId="4" xfId="0" applyNumberFormat="1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0" fontId="19" fillId="0" borderId="3" xfId="0" applyFont="1" applyFill="1" applyBorder="1" applyAlignment="1">
      <alignment horizontal="center" vertical="center" wrapText="1" readingOrder="2"/>
    </xf>
    <xf numFmtId="0" fontId="7" fillId="0" borderId="3" xfId="1" applyFont="1" applyBorder="1" applyAlignment="1">
      <alignment horizontal="right" vertical="center" readingOrder="2"/>
    </xf>
    <xf numFmtId="0" fontId="9" fillId="0" borderId="0" xfId="1" applyFont="1" applyBorder="1" applyAlignment="1">
      <alignment vertical="center" wrapText="1" readingOrder="2"/>
    </xf>
    <xf numFmtId="0" fontId="7" fillId="0" borderId="6" xfId="1" applyFont="1" applyBorder="1" applyAlignment="1">
      <alignment horizontal="right" vertical="center" readingOrder="2"/>
    </xf>
    <xf numFmtId="0" fontId="7" fillId="0" borderId="8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170" fontId="1" fillId="0" borderId="4" xfId="0" applyNumberFormat="1" applyFont="1" applyBorder="1" applyAlignment="1">
      <alignment vertical="center" wrapText="1" readingOrder="2"/>
    </xf>
    <xf numFmtId="0" fontId="1" fillId="0" borderId="0" xfId="0" applyFont="1" applyAlignment="1">
      <alignment horizontal="right" vertical="center" readingOrder="2"/>
    </xf>
    <xf numFmtId="170" fontId="18" fillId="0" borderId="0" xfId="0" applyNumberFormat="1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26" fillId="0" borderId="0" xfId="1" applyFont="1" applyAlignment="1">
      <alignment vertical="center" wrapText="1"/>
    </xf>
    <xf numFmtId="170" fontId="1" fillId="0" borderId="0" xfId="0" applyNumberFormat="1" applyFont="1" applyBorder="1" applyAlignment="1">
      <alignment vertical="center" wrapText="1" readingOrder="2"/>
    </xf>
    <xf numFmtId="170" fontId="9" fillId="0" borderId="2" xfId="0" applyNumberFormat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9" fillId="0" borderId="3" xfId="1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right" vertical="center" wrapText="1"/>
    </xf>
    <xf numFmtId="0" fontId="9" fillId="0" borderId="0" xfId="1" applyFont="1" applyAlignment="1">
      <alignment horizontal="center" vertical="center" wrapText="1" readingOrder="2"/>
    </xf>
    <xf numFmtId="16" fontId="9" fillId="0" borderId="3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 wrapText="1" readingOrder="2"/>
    </xf>
    <xf numFmtId="170" fontId="18" fillId="0" borderId="0" xfId="0" applyNumberFormat="1" applyFont="1" applyBorder="1" applyAlignment="1">
      <alignment horizontal="left" vertical="center" wrapText="1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2" fillId="3" borderId="26" xfId="0" applyFont="1" applyFill="1" applyBorder="1" applyAlignment="1">
      <alignment horizontal="center" vertical="center"/>
    </xf>
    <xf numFmtId="0" fontId="32" fillId="3" borderId="27" xfId="0" applyFont="1" applyFill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/>
    </xf>
    <xf numFmtId="0" fontId="32" fillId="5" borderId="31" xfId="0" applyFont="1" applyFill="1" applyBorder="1" applyAlignment="1">
      <alignment horizontal="center" vertical="center"/>
    </xf>
    <xf numFmtId="0" fontId="32" fillId="5" borderId="32" xfId="0" applyFont="1" applyFill="1" applyBorder="1" applyAlignment="1">
      <alignment horizontal="center"/>
    </xf>
    <xf numFmtId="0" fontId="32" fillId="5" borderId="32" xfId="0" applyFont="1" applyFill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/>
    </xf>
    <xf numFmtId="0" fontId="32" fillId="0" borderId="32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/>
    </xf>
    <xf numFmtId="0" fontId="32" fillId="0" borderId="35" xfId="0" applyFont="1" applyBorder="1" applyAlignment="1">
      <alignment horizontal="center" vertical="center"/>
    </xf>
    <xf numFmtId="0" fontId="32" fillId="6" borderId="37" xfId="0" applyFont="1" applyFill="1" applyBorder="1" applyAlignment="1">
      <alignment horizontal="center" vertical="center"/>
    </xf>
    <xf numFmtId="0" fontId="32" fillId="6" borderId="35" xfId="0" applyFont="1" applyFill="1" applyBorder="1" applyAlignment="1">
      <alignment horizontal="center" vertical="center"/>
    </xf>
    <xf numFmtId="173" fontId="9" fillId="0" borderId="0" xfId="6" applyNumberFormat="1" applyFont="1" applyAlignment="1">
      <alignment horizontal="right" vertical="center" readingOrder="2"/>
    </xf>
    <xf numFmtId="173" fontId="9" fillId="0" borderId="0" xfId="6" applyNumberFormat="1" applyFont="1" applyAlignment="1">
      <alignment horizontal="left"/>
    </xf>
    <xf numFmtId="173" fontId="7" fillId="0" borderId="0" xfId="6" applyNumberFormat="1" applyFont="1" applyAlignment="1">
      <alignment vertical="center" readingOrder="2"/>
    </xf>
    <xf numFmtId="173" fontId="7" fillId="0" borderId="0" xfId="6" applyNumberFormat="1" applyFont="1" applyAlignment="1">
      <alignment horizontal="right" vertical="center" readingOrder="2"/>
    </xf>
    <xf numFmtId="173" fontId="9" fillId="0" borderId="3" xfId="6" applyNumberFormat="1" applyFont="1" applyBorder="1" applyAlignment="1">
      <alignment horizontal="right" vertical="center" readingOrder="2"/>
    </xf>
    <xf numFmtId="173" fontId="9" fillId="0" borderId="0" xfId="6" applyNumberFormat="1" applyFont="1" applyAlignment="1">
      <alignment horizontal="left" vertical="center" readingOrder="2"/>
    </xf>
    <xf numFmtId="173" fontId="9" fillId="0" borderId="0" xfId="7" applyNumberFormat="1" applyFont="1" applyAlignment="1">
      <alignment horizontal="left" vertical="center" readingOrder="2"/>
    </xf>
    <xf numFmtId="173" fontId="9" fillId="0" borderId="0" xfId="6" applyNumberFormat="1" applyFont="1" applyAlignment="1">
      <alignment horizontal="center" vertical="center" readingOrder="2"/>
    </xf>
    <xf numFmtId="173" fontId="9" fillId="0" borderId="0" xfId="6" applyNumberFormat="1" applyFont="1" applyAlignment="1">
      <alignment vertical="center" readingOrder="2"/>
    </xf>
    <xf numFmtId="173" fontId="7" fillId="0" borderId="0" xfId="6" applyNumberFormat="1" applyFont="1" applyAlignment="1">
      <alignment readingOrder="2"/>
    </xf>
    <xf numFmtId="0" fontId="32" fillId="8" borderId="32" xfId="0" applyFont="1" applyFill="1" applyBorder="1" applyAlignment="1">
      <alignment horizontal="center"/>
    </xf>
    <xf numFmtId="0" fontId="32" fillId="9" borderId="32" xfId="0" applyFont="1" applyFill="1" applyBorder="1" applyAlignment="1">
      <alignment horizontal="center"/>
    </xf>
    <xf numFmtId="0" fontId="32" fillId="10" borderId="32" xfId="0" applyFont="1" applyFill="1" applyBorder="1" applyAlignment="1">
      <alignment horizontal="center"/>
    </xf>
    <xf numFmtId="0" fontId="32" fillId="3" borderId="32" xfId="0" applyFont="1" applyFill="1" applyBorder="1" applyAlignment="1">
      <alignment horizontal="center"/>
    </xf>
    <xf numFmtId="172" fontId="32" fillId="0" borderId="43" xfId="5" applyNumberFormat="1" applyFont="1" applyFill="1" applyBorder="1" applyAlignment="1">
      <alignment horizontal="center"/>
    </xf>
    <xf numFmtId="172" fontId="0" fillId="0" borderId="0" xfId="0" applyNumberFormat="1"/>
    <xf numFmtId="170" fontId="23" fillId="0" borderId="0" xfId="0" applyNumberFormat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173" fontId="8" fillId="0" borderId="0" xfId="6" applyNumberFormat="1" applyFont="1" applyAlignment="1">
      <alignment horizontal="right" vertical="center" readingOrder="2"/>
    </xf>
    <xf numFmtId="0" fontId="7" fillId="0" borderId="0" xfId="1" applyFont="1" applyBorder="1" applyAlignment="1">
      <alignment horizontal="center" vertical="top" wrapText="1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 wrapText="1" readingOrder="2"/>
    </xf>
    <xf numFmtId="173" fontId="7" fillId="0" borderId="3" xfId="6" applyNumberFormat="1" applyFont="1" applyBorder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0" fontId="19" fillId="0" borderId="0" xfId="0" applyFont="1" applyBorder="1" applyAlignment="1">
      <alignment vertical="center" wrapText="1" readingOrder="2"/>
    </xf>
    <xf numFmtId="170" fontId="19" fillId="0" borderId="0" xfId="0" applyNumberFormat="1" applyFont="1" applyBorder="1" applyAlignment="1">
      <alignment horizontal="left" vertical="center" wrapText="1" readingOrder="2"/>
    </xf>
    <xf numFmtId="170" fontId="19" fillId="0" borderId="0" xfId="0" applyNumberFormat="1" applyFont="1" applyBorder="1" applyAlignment="1">
      <alignment horizontal="center" vertical="center" wrapText="1" readingOrder="2"/>
    </xf>
    <xf numFmtId="0" fontId="18" fillId="0" borderId="3" xfId="0" applyFont="1" applyBorder="1" applyAlignment="1">
      <alignment horizontal="right" vertical="center" readingOrder="2"/>
    </xf>
    <xf numFmtId="0" fontId="9" fillId="2" borderId="0" xfId="1" applyFont="1" applyFill="1" applyBorder="1" applyAlignment="1">
      <alignment horizontal="right" vertical="center" readingOrder="2"/>
    </xf>
    <xf numFmtId="0" fontId="7" fillId="2" borderId="0" xfId="1" applyFont="1" applyFill="1" applyAlignment="1">
      <alignment vertical="center" readingOrder="2"/>
    </xf>
    <xf numFmtId="0" fontId="9" fillId="2" borderId="3" xfId="1" applyFont="1" applyFill="1" applyBorder="1" applyAlignment="1">
      <alignment horizontal="center" vertical="center" wrapText="1" readingOrder="2"/>
    </xf>
    <xf numFmtId="170" fontId="22" fillId="2" borderId="1" xfId="0" applyNumberFormat="1" applyFont="1" applyFill="1" applyBorder="1" applyAlignment="1">
      <alignment horizontal="right" vertical="center" readingOrder="2"/>
    </xf>
    <xf numFmtId="170" fontId="9" fillId="2" borderId="5" xfId="0" applyNumberFormat="1" applyFont="1" applyFill="1" applyBorder="1" applyAlignment="1">
      <alignment horizontal="right" vertical="center" readingOrder="2"/>
    </xf>
    <xf numFmtId="0" fontId="19" fillId="2" borderId="3" xfId="0" applyFont="1" applyFill="1" applyBorder="1" applyAlignment="1">
      <alignment horizontal="center" vertical="center" wrapText="1" readingOrder="2"/>
    </xf>
    <xf numFmtId="0" fontId="19" fillId="2" borderId="0" xfId="0" applyFont="1" applyFill="1" applyBorder="1" applyAlignment="1">
      <alignment vertical="center" wrapText="1" readingOrder="2"/>
    </xf>
    <xf numFmtId="170" fontId="18" fillId="2" borderId="0" xfId="0" applyNumberFormat="1" applyFont="1" applyFill="1" applyAlignment="1">
      <alignment vertical="center" wrapText="1" readingOrder="2"/>
    </xf>
    <xf numFmtId="170" fontId="19" fillId="2" borderId="4" xfId="0" applyNumberFormat="1" applyFont="1" applyFill="1" applyBorder="1" applyAlignment="1">
      <alignment vertical="center" wrapText="1" readingOrder="2"/>
    </xf>
    <xf numFmtId="170" fontId="19" fillId="2" borderId="0" xfId="0" applyNumberFormat="1" applyFont="1" applyFill="1" applyBorder="1" applyAlignment="1">
      <alignment vertical="center" wrapText="1" readingOrder="2"/>
    </xf>
    <xf numFmtId="0" fontId="19" fillId="2" borderId="0" xfId="0" applyFont="1" applyFill="1" applyBorder="1" applyAlignment="1">
      <alignment horizontal="center" vertical="center" wrapText="1" readingOrder="2"/>
    </xf>
    <xf numFmtId="0" fontId="19" fillId="2" borderId="2" xfId="0" applyFont="1" applyFill="1" applyBorder="1" applyAlignment="1">
      <alignment vertical="center" wrapText="1" readingOrder="2"/>
    </xf>
    <xf numFmtId="170" fontId="19" fillId="2" borderId="3" xfId="0" applyNumberFormat="1" applyFont="1" applyFill="1" applyBorder="1" applyAlignment="1">
      <alignment horizontal="center" vertical="center" wrapText="1" readingOrder="2"/>
    </xf>
    <xf numFmtId="170" fontId="18" fillId="2" borderId="0" xfId="0" applyNumberFormat="1" applyFont="1" applyFill="1" applyBorder="1" applyAlignment="1">
      <alignment vertical="center" wrapText="1" readingOrder="2"/>
    </xf>
    <xf numFmtId="170" fontId="1" fillId="2" borderId="4" xfId="1" applyNumberFormat="1" applyFont="1" applyFill="1" applyBorder="1" applyAlignment="1">
      <alignment horizontal="right" vertical="center" readingOrder="2"/>
    </xf>
    <xf numFmtId="0" fontId="21" fillId="0" borderId="0" xfId="0" applyFont="1" applyAlignment="1">
      <alignment horizontal="right" vertical="center" wrapText="1" readingOrder="2"/>
    </xf>
    <xf numFmtId="170" fontId="19" fillId="0" borderId="0" xfId="0" applyNumberFormat="1" applyFont="1" applyFill="1" applyBorder="1" applyAlignment="1">
      <alignment horizontal="right" vertical="center" wrapText="1" readingOrder="2"/>
    </xf>
    <xf numFmtId="173" fontId="7" fillId="2" borderId="0" xfId="6" applyNumberFormat="1" applyFont="1" applyFill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170" fontId="22" fillId="0" borderId="0" xfId="0" applyNumberFormat="1" applyFont="1" applyBorder="1" applyAlignment="1">
      <alignment horizontal="right" vertical="center" readingOrder="2"/>
    </xf>
    <xf numFmtId="173" fontId="9" fillId="2" borderId="1" xfId="6" applyNumberFormat="1" applyFont="1" applyFill="1" applyBorder="1" applyAlignment="1">
      <alignment horizontal="right" vertical="center" readingOrder="2"/>
    </xf>
    <xf numFmtId="173" fontId="9" fillId="2" borderId="0" xfId="6" applyNumberFormat="1" applyFont="1" applyFill="1" applyAlignment="1">
      <alignment horizontal="right" vertical="center" readingOrder="2"/>
    </xf>
    <xf numFmtId="0" fontId="21" fillId="0" borderId="0" xfId="0" applyFont="1" applyAlignment="1">
      <alignment vertical="center" readingOrder="2"/>
    </xf>
    <xf numFmtId="170" fontId="19" fillId="0" borderId="0" xfId="0" applyNumberFormat="1" applyFont="1" applyFill="1" applyBorder="1" applyAlignment="1">
      <alignment horizontal="right" vertical="center" readingOrder="2"/>
    </xf>
    <xf numFmtId="170" fontId="18" fillId="0" borderId="0" xfId="0" applyNumberFormat="1" applyFont="1" applyBorder="1" applyAlignment="1">
      <alignment horizontal="right" vertical="center" readingOrder="2"/>
    </xf>
    <xf numFmtId="166" fontId="7" fillId="0" borderId="0" xfId="1" applyNumberFormat="1" applyFont="1" applyFill="1" applyBorder="1" applyAlignment="1">
      <alignment horizontal="right" vertical="center" readingOrder="2"/>
    </xf>
    <xf numFmtId="166" fontId="7" fillId="0" borderId="3" xfId="1" applyNumberFormat="1" applyFont="1" applyFill="1" applyBorder="1" applyAlignment="1">
      <alignment horizontal="right" vertical="center" readingOrder="2"/>
    </xf>
    <xf numFmtId="166" fontId="9" fillId="0" borderId="2" xfId="1" applyNumberFormat="1" applyFont="1" applyFill="1" applyBorder="1" applyAlignment="1">
      <alignment horizontal="right" vertical="center" readingOrder="2"/>
    </xf>
    <xf numFmtId="166" fontId="9" fillId="0" borderId="0" xfId="1" applyNumberFormat="1" applyFont="1" applyFill="1" applyBorder="1" applyAlignment="1">
      <alignment horizontal="right" vertical="center" readingOrder="2"/>
    </xf>
    <xf numFmtId="166" fontId="9" fillId="0" borderId="1" xfId="1" applyNumberFormat="1" applyFont="1" applyFill="1" applyBorder="1" applyAlignment="1">
      <alignment horizontal="right" vertical="center" readingOrder="2"/>
    </xf>
    <xf numFmtId="166" fontId="9" fillId="0" borderId="0" xfId="1" applyNumberFormat="1" applyFont="1" applyFill="1" applyAlignment="1">
      <alignment horizontal="right" vertical="center" readingOrder="2"/>
    </xf>
    <xf numFmtId="0" fontId="3" fillId="0" borderId="0" xfId="0" applyFont="1" applyAlignment="1">
      <alignment horizontal="right" vertical="center" wrapText="1" readingOrder="2"/>
    </xf>
    <xf numFmtId="0" fontId="19" fillId="2" borderId="3" xfId="0" applyFont="1" applyFill="1" applyBorder="1" applyAlignment="1">
      <alignment vertical="center" wrapText="1" readingOrder="2"/>
    </xf>
    <xf numFmtId="170" fontId="18" fillId="2" borderId="0" xfId="0" applyNumberFormat="1" applyFont="1" applyFill="1" applyBorder="1" applyAlignment="1">
      <alignment horizontal="center" vertical="center" wrapText="1" readingOrder="2"/>
    </xf>
    <xf numFmtId="170" fontId="18" fillId="2" borderId="0" xfId="0" applyNumberFormat="1" applyFont="1" applyFill="1" applyBorder="1" applyAlignment="1">
      <alignment horizontal="left" vertical="center" wrapText="1" readingOrder="2"/>
    </xf>
    <xf numFmtId="170" fontId="19" fillId="2" borderId="4" xfId="0" applyNumberFormat="1" applyFont="1" applyFill="1" applyBorder="1" applyAlignment="1">
      <alignment horizontal="left" vertical="center" wrapText="1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center" vertical="center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 wrapText="1" readingOrder="2"/>
    </xf>
    <xf numFmtId="0" fontId="7" fillId="0" borderId="0" xfId="1" applyFont="1" applyBorder="1" applyAlignment="1">
      <alignment horizontal="center" vertical="center" readingOrder="2"/>
    </xf>
    <xf numFmtId="0" fontId="9" fillId="0" borderId="0" xfId="1" applyFont="1" applyBorder="1" applyAlignment="1">
      <alignment horizontal="right" vertical="center" readingOrder="2"/>
    </xf>
    <xf numFmtId="173" fontId="9" fillId="2" borderId="3" xfId="6" applyNumberFormat="1" applyFont="1" applyFill="1" applyBorder="1" applyAlignment="1">
      <alignment horizontal="right" vertical="center" readingOrder="2"/>
    </xf>
    <xf numFmtId="0" fontId="3" fillId="0" borderId="0" xfId="0" applyFont="1" applyAlignment="1">
      <alignment horizontal="right" vertical="center" wrapText="1" readingOrder="2"/>
    </xf>
    <xf numFmtId="170" fontId="1" fillId="2" borderId="0" xfId="1" applyNumberFormat="1" applyFont="1" applyFill="1" applyBorder="1" applyAlignment="1">
      <alignment horizontal="right" vertical="center" readingOrder="2"/>
    </xf>
    <xf numFmtId="170" fontId="19" fillId="2" borderId="0" xfId="0" applyNumberFormat="1" applyFont="1" applyFill="1" applyBorder="1" applyAlignment="1">
      <alignment horizontal="left" vertical="center" wrapText="1" readingOrder="2"/>
    </xf>
    <xf numFmtId="0" fontId="7" fillId="0" borderId="0" xfId="0" applyFont="1" applyAlignment="1">
      <alignment horizontal="right" vertical="center" wrapText="1" readingOrder="2"/>
    </xf>
    <xf numFmtId="170" fontId="7" fillId="0" borderId="0" xfId="0" applyNumberFormat="1" applyFont="1" applyAlignment="1">
      <alignment horizontal="right" vertical="center" readingOrder="2"/>
    </xf>
    <xf numFmtId="0" fontId="3" fillId="0" borderId="0" xfId="0" applyFont="1" applyAlignment="1">
      <alignment horizontal="right" vertical="center" wrapText="1" readingOrder="2"/>
    </xf>
    <xf numFmtId="0" fontId="7" fillId="0" borderId="0" xfId="1" applyFont="1" applyBorder="1" applyAlignment="1">
      <alignment horizontal="center" vertical="center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8" fillId="0" borderId="0" xfId="1" applyFont="1" applyFill="1" applyAlignment="1">
      <alignment horizontal="center" vertical="center" readingOrder="2"/>
    </xf>
    <xf numFmtId="166" fontId="7" fillId="0" borderId="0" xfId="1" applyNumberFormat="1" applyFont="1" applyFill="1" applyAlignment="1">
      <alignment horizontal="center" vertical="center" readingOrder="2"/>
    </xf>
    <xf numFmtId="170" fontId="9" fillId="0" borderId="0" xfId="0" applyNumberFormat="1" applyFont="1" applyFill="1" applyAlignment="1">
      <alignment horizontal="right" vertical="center" readingOrder="2"/>
    </xf>
    <xf numFmtId="170" fontId="23" fillId="0" borderId="3" xfId="0" applyNumberFormat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 wrapText="1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166" fontId="9" fillId="0" borderId="4" xfId="1" applyNumberFormat="1" applyFont="1" applyFill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7" fillId="2" borderId="0" xfId="1" applyFont="1" applyFill="1" applyBorder="1" applyAlignment="1">
      <alignment vertical="center" readingOrder="2"/>
    </xf>
    <xf numFmtId="0" fontId="7" fillId="2" borderId="3" xfId="1" applyFont="1" applyFill="1" applyBorder="1" applyAlignment="1">
      <alignment horizontal="right" vertical="center" readingOrder="2"/>
    </xf>
    <xf numFmtId="0" fontId="8" fillId="2" borderId="0" xfId="1" applyFont="1" applyFill="1" applyAlignment="1">
      <alignment horizontal="right" vertical="center" readingOrder="2"/>
    </xf>
    <xf numFmtId="0" fontId="18" fillId="2" borderId="0" xfId="0" applyFont="1" applyFill="1" applyAlignment="1">
      <alignment horizontal="right" vertical="center" readingOrder="2"/>
    </xf>
    <xf numFmtId="0" fontId="26" fillId="2" borderId="0" xfId="1" applyFont="1" applyFill="1" applyAlignment="1">
      <alignment horizontal="right" vertical="center" wrapText="1"/>
    </xf>
    <xf numFmtId="0" fontId="26" fillId="2" borderId="0" xfId="1" applyFont="1" applyFill="1" applyAlignment="1">
      <alignment vertical="center" wrapText="1"/>
    </xf>
    <xf numFmtId="0" fontId="7" fillId="2" borderId="0" xfId="1" applyFont="1" applyFill="1" applyAlignment="1">
      <alignment vertical="top" wrapText="1" readingOrder="2"/>
    </xf>
    <xf numFmtId="173" fontId="8" fillId="2" borderId="0" xfId="6" applyNumberFormat="1" applyFont="1" applyFill="1" applyAlignment="1">
      <alignment vertical="center" readingOrder="2"/>
    </xf>
    <xf numFmtId="173" fontId="8" fillId="2" borderId="3" xfId="6" applyNumberFormat="1" applyFont="1" applyFill="1" applyBorder="1" applyAlignment="1">
      <alignment vertical="center" readingOrder="2"/>
    </xf>
    <xf numFmtId="173" fontId="8" fillId="2" borderId="0" xfId="6" applyNumberFormat="1" applyFont="1" applyFill="1" applyAlignment="1">
      <alignment horizontal="center" vertical="center" readingOrder="2"/>
    </xf>
    <xf numFmtId="173" fontId="7" fillId="2" borderId="0" xfId="6" applyNumberFormat="1" applyFont="1" applyFill="1" applyAlignment="1">
      <alignment horizontal="center" vertical="center" readingOrder="2"/>
    </xf>
    <xf numFmtId="173" fontId="1" fillId="2" borderId="3" xfId="6" applyNumberFormat="1" applyFont="1" applyFill="1" applyBorder="1" applyAlignment="1">
      <alignment horizontal="center" wrapText="1" readingOrder="2"/>
    </xf>
    <xf numFmtId="173" fontId="1" fillId="2" borderId="0" xfId="6" applyNumberFormat="1" applyFont="1" applyFill="1" applyAlignment="1">
      <alignment horizontal="center" wrapText="1" readingOrder="2"/>
    </xf>
    <xf numFmtId="173" fontId="7" fillId="2" borderId="0" xfId="6" applyNumberFormat="1" applyFont="1" applyFill="1" applyAlignment="1">
      <alignment horizontal="right" readingOrder="2"/>
    </xf>
    <xf numFmtId="173" fontId="9" fillId="2" borderId="0" xfId="6" applyNumberFormat="1" applyFont="1" applyFill="1" applyBorder="1" applyAlignment="1">
      <alignment horizontal="right" vertical="center" readingOrder="2"/>
    </xf>
    <xf numFmtId="173" fontId="9" fillId="2" borderId="4" xfId="6" applyNumberFormat="1" applyFont="1" applyFill="1" applyBorder="1" applyAlignment="1">
      <alignment horizontal="right" vertical="center" readingOrder="2"/>
    </xf>
    <xf numFmtId="173" fontId="7" fillId="2" borderId="0" xfId="6" applyNumberFormat="1" applyFont="1" applyFill="1" applyAlignment="1">
      <alignment horizontal="center" readingOrder="2"/>
    </xf>
    <xf numFmtId="0" fontId="24" fillId="2" borderId="0" xfId="1" applyFont="1" applyFill="1" applyBorder="1" applyAlignment="1">
      <alignment vertical="center" readingOrder="2"/>
    </xf>
    <xf numFmtId="0" fontId="24" fillId="2" borderId="0" xfId="1" applyFont="1" applyFill="1" applyBorder="1" applyAlignment="1">
      <alignment horizontal="right" vertical="center" readingOrder="2"/>
    </xf>
    <xf numFmtId="0" fontId="24" fillId="2" borderId="3" xfId="1" applyFont="1" applyFill="1" applyBorder="1" applyAlignment="1">
      <alignment horizontal="right" vertical="center" readingOrder="2"/>
    </xf>
    <xf numFmtId="0" fontId="3" fillId="2" borderId="0" xfId="0" applyFont="1" applyFill="1" applyAlignment="1">
      <alignment horizontal="right" vertical="center" wrapText="1" readingOrder="2"/>
    </xf>
    <xf numFmtId="170" fontId="1" fillId="2" borderId="0" xfId="0" applyNumberFormat="1" applyFont="1" applyFill="1" applyBorder="1" applyAlignment="1">
      <alignment vertical="center" wrapText="1" readingOrder="2"/>
    </xf>
    <xf numFmtId="0" fontId="7" fillId="2" borderId="3" xfId="1" applyFont="1" applyFill="1" applyBorder="1" applyAlignment="1">
      <alignment vertical="center" readingOrder="2"/>
    </xf>
    <xf numFmtId="0" fontId="7" fillId="0" borderId="0" xfId="1" applyFont="1" applyBorder="1" applyAlignment="1">
      <alignment vertical="center" wrapText="1" readingOrder="2"/>
    </xf>
    <xf numFmtId="0" fontId="7" fillId="0" borderId="2" xfId="1" applyFont="1" applyBorder="1" applyAlignment="1">
      <alignment vertical="center" readingOrder="2"/>
    </xf>
    <xf numFmtId="172" fontId="31" fillId="0" borderId="29" xfId="5" applyNumberFormat="1" applyFont="1" applyBorder="1" applyAlignment="1">
      <alignment horizontal="center"/>
    </xf>
    <xf numFmtId="172" fontId="31" fillId="4" borderId="29" xfId="5" applyNumberFormat="1" applyFont="1" applyFill="1" applyBorder="1" applyAlignment="1">
      <alignment horizontal="center"/>
    </xf>
    <xf numFmtId="172" fontId="31" fillId="7" borderId="30" xfId="5" applyNumberFormat="1" applyFont="1" applyFill="1" applyBorder="1" applyAlignment="1">
      <alignment horizontal="center"/>
    </xf>
    <xf numFmtId="172" fontId="31" fillId="5" borderId="32" xfId="5" applyNumberFormat="1" applyFont="1" applyFill="1" applyBorder="1" applyAlignment="1">
      <alignment horizontal="center"/>
    </xf>
    <xf numFmtId="172" fontId="31" fillId="4" borderId="32" xfId="5" applyNumberFormat="1" applyFont="1" applyFill="1" applyBorder="1" applyAlignment="1">
      <alignment horizontal="center"/>
    </xf>
    <xf numFmtId="172" fontId="31" fillId="7" borderId="32" xfId="5" applyNumberFormat="1" applyFont="1" applyFill="1" applyBorder="1" applyAlignment="1">
      <alignment horizontal="center"/>
    </xf>
    <xf numFmtId="172" fontId="31" fillId="7" borderId="33" xfId="5" applyNumberFormat="1" applyFont="1" applyFill="1" applyBorder="1" applyAlignment="1">
      <alignment horizontal="center"/>
    </xf>
    <xf numFmtId="172" fontId="35" fillId="4" borderId="32" xfId="5" applyNumberFormat="1" applyFont="1" applyFill="1" applyBorder="1" applyAlignment="1">
      <alignment horizontal="center"/>
    </xf>
    <xf numFmtId="172" fontId="31" fillId="0" borderId="32" xfId="5" applyNumberFormat="1" applyFont="1" applyBorder="1" applyAlignment="1">
      <alignment horizontal="center"/>
    </xf>
    <xf numFmtId="172" fontId="31" fillId="0" borderId="33" xfId="5" applyNumberFormat="1" applyFont="1" applyBorder="1" applyAlignment="1">
      <alignment horizontal="center"/>
    </xf>
    <xf numFmtId="172" fontId="31" fillId="5" borderId="33" xfId="5" applyNumberFormat="1" applyFont="1" applyFill="1" applyBorder="1" applyAlignment="1">
      <alignment horizontal="center"/>
    </xf>
    <xf numFmtId="172" fontId="31" fillId="8" borderId="32" xfId="5" applyNumberFormat="1" applyFont="1" applyFill="1" applyBorder="1" applyAlignment="1">
      <alignment horizontal="center"/>
    </xf>
    <xf numFmtId="172" fontId="31" fillId="10" borderId="32" xfId="5" applyNumberFormat="1" applyFont="1" applyFill="1" applyBorder="1" applyAlignment="1">
      <alignment horizontal="center"/>
    </xf>
    <xf numFmtId="172" fontId="31" fillId="3" borderId="32" xfId="5" applyNumberFormat="1" applyFont="1" applyFill="1" applyBorder="1" applyAlignment="1">
      <alignment horizontal="center"/>
    </xf>
    <xf numFmtId="172" fontId="31" fillId="9" borderId="32" xfId="5" applyNumberFormat="1" applyFont="1" applyFill="1" applyBorder="1" applyAlignment="1">
      <alignment horizontal="center"/>
    </xf>
    <xf numFmtId="172" fontId="31" fillId="0" borderId="35" xfId="5" applyNumberFormat="1" applyFont="1" applyBorder="1" applyAlignment="1">
      <alignment horizontal="center"/>
    </xf>
    <xf numFmtId="172" fontId="31" fillId="7" borderId="35" xfId="5" applyNumberFormat="1" applyFont="1" applyFill="1" applyBorder="1" applyAlignment="1">
      <alignment horizontal="center"/>
    </xf>
    <xf numFmtId="172" fontId="31" fillId="0" borderId="36" xfId="5" applyNumberFormat="1" applyFont="1" applyBorder="1" applyAlignment="1">
      <alignment horizontal="center"/>
    </xf>
    <xf numFmtId="0" fontId="33" fillId="0" borderId="0" xfId="0" applyFont="1"/>
    <xf numFmtId="0" fontId="0" fillId="0" borderId="29" xfId="0" applyFont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36" fillId="6" borderId="8" xfId="0" applyFont="1" applyFill="1" applyBorder="1" applyAlignment="1">
      <alignment horizontal="center" vertical="center"/>
    </xf>
    <xf numFmtId="0" fontId="36" fillId="6" borderId="40" xfId="0" applyFont="1" applyFill="1" applyBorder="1" applyAlignment="1">
      <alignment horizontal="center" vertical="center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18" fillId="0" borderId="0" xfId="0" applyFont="1" applyFill="1" applyAlignment="1">
      <alignment horizontal="right" vertical="center" wrapText="1" readingOrder="2"/>
    </xf>
    <xf numFmtId="0" fontId="3" fillId="0" borderId="0" xfId="0" applyFont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173" fontId="1" fillId="2" borderId="3" xfId="6" applyNumberFormat="1" applyFont="1" applyFill="1" applyBorder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 readingOrder="2"/>
    </xf>
    <xf numFmtId="16" fontId="24" fillId="0" borderId="3" xfId="1" applyNumberFormat="1" applyFont="1" applyBorder="1" applyAlignment="1">
      <alignment horizontal="right" vertical="center" readingOrder="2"/>
    </xf>
    <xf numFmtId="170" fontId="19" fillId="0" borderId="0" xfId="0" applyNumberFormat="1" applyFont="1" applyFill="1" applyBorder="1" applyAlignment="1">
      <alignment horizontal="center" vertical="center" wrapText="1" readingOrder="2"/>
    </xf>
    <xf numFmtId="0" fontId="7" fillId="0" borderId="0" xfId="1" applyFont="1" applyFill="1" applyBorder="1" applyAlignment="1">
      <alignment vertical="center" readingOrder="2"/>
    </xf>
    <xf numFmtId="0" fontId="8" fillId="0" borderId="0" xfId="0" applyFont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0" fontId="18" fillId="0" borderId="0" xfId="0" applyFont="1" applyFill="1" applyAlignment="1">
      <alignment horizontal="right" vertical="center" wrapText="1" readingOrder="2"/>
    </xf>
    <xf numFmtId="170" fontId="9" fillId="0" borderId="2" xfId="1" applyNumberFormat="1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 wrapText="1" readingOrder="2"/>
    </xf>
    <xf numFmtId="0" fontId="7" fillId="0" borderId="0" xfId="2" applyFont="1" applyAlignment="1">
      <alignment horizontal="right" vertical="center" readingOrder="2"/>
    </xf>
    <xf numFmtId="4" fontId="9" fillId="0" borderId="0" xfId="2" applyNumberFormat="1" applyFont="1" applyAlignment="1">
      <alignment vertical="center" readingOrder="2"/>
    </xf>
    <xf numFmtId="0" fontId="19" fillId="0" borderId="3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right" vertical="center" wrapText="1"/>
    </xf>
    <xf numFmtId="170" fontId="7" fillId="0" borderId="0" xfId="2" applyNumberFormat="1" applyFont="1" applyAlignment="1">
      <alignment horizontal="right" vertical="center" readingOrder="2"/>
    </xf>
    <xf numFmtId="170" fontId="18" fillId="0" borderId="1" xfId="0" applyNumberFormat="1" applyFont="1" applyBorder="1" applyAlignment="1">
      <alignment vertical="center" wrapText="1" readingOrder="2"/>
    </xf>
    <xf numFmtId="170" fontId="18" fillId="0" borderId="2" xfId="0" applyNumberFormat="1" applyFont="1" applyBorder="1" applyAlignment="1">
      <alignment vertical="center" wrapText="1" readingOrder="2"/>
    </xf>
    <xf numFmtId="0" fontId="7" fillId="0" borderId="0" xfId="1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 wrapText="1" readingOrder="2"/>
    </xf>
    <xf numFmtId="0" fontId="7" fillId="0" borderId="0" xfId="1" applyFont="1" applyFill="1" applyBorder="1" applyAlignment="1">
      <alignment horizontal="center" vertical="center"/>
    </xf>
    <xf numFmtId="0" fontId="18" fillId="0" borderId="0" xfId="0" applyFont="1" applyFill="1" applyAlignment="1">
      <alignment horizontal="justify" vertical="center" wrapText="1" readingOrder="2"/>
    </xf>
    <xf numFmtId="0" fontId="37" fillId="0" borderId="0" xfId="0" applyFont="1" applyFill="1" applyAlignment="1">
      <alignment horizontal="right" vertical="center" wrapText="1" readingOrder="2"/>
    </xf>
    <xf numFmtId="0" fontId="17" fillId="0" borderId="0" xfId="0" applyFont="1" applyFill="1" applyAlignment="1">
      <alignment horizontal="right" vertical="center" readingOrder="2"/>
    </xf>
    <xf numFmtId="0" fontId="3" fillId="0" borderId="0" xfId="1" applyFont="1" applyFill="1" applyAlignment="1">
      <alignment horizontal="right" vertical="center" readingOrder="2"/>
    </xf>
    <xf numFmtId="0" fontId="18" fillId="0" borderId="0" xfId="0" applyFont="1" applyFill="1" applyAlignment="1">
      <alignment horizontal="right" vertical="center" readingOrder="2"/>
    </xf>
    <xf numFmtId="170" fontId="19" fillId="0" borderId="0" xfId="0" applyNumberFormat="1" applyFont="1" applyBorder="1" applyAlignment="1">
      <alignment vertical="center" wrapText="1" readingOrder="2"/>
    </xf>
    <xf numFmtId="4" fontId="9" fillId="0" borderId="1" xfId="2" applyNumberFormat="1" applyFont="1" applyBorder="1" applyAlignment="1">
      <alignment vertical="center" readingOrder="2"/>
    </xf>
    <xf numFmtId="0" fontId="7" fillId="0" borderId="1" xfId="1" applyFont="1" applyBorder="1" applyAlignment="1">
      <alignment vertical="center" readingOrder="2"/>
    </xf>
    <xf numFmtId="0" fontId="31" fillId="0" borderId="13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28" fillId="0" borderId="10" xfId="0" applyFont="1" applyBorder="1" applyAlignment="1">
      <alignment horizontal="right"/>
    </xf>
    <xf numFmtId="0" fontId="28" fillId="0" borderId="11" xfId="0" applyFont="1" applyBorder="1" applyAlignment="1">
      <alignment horizontal="right"/>
    </xf>
    <xf numFmtId="0" fontId="29" fillId="0" borderId="11" xfId="0" applyFont="1" applyBorder="1" applyAlignment="1">
      <alignment horizontal="left"/>
    </xf>
    <xf numFmtId="0" fontId="29" fillId="0" borderId="12" xfId="0" applyFont="1" applyBorder="1" applyAlignment="1">
      <alignment horizontal="left"/>
    </xf>
    <xf numFmtId="0" fontId="29" fillId="0" borderId="13" xfId="0" applyFont="1" applyBorder="1" applyAlignment="1">
      <alignment horizontal="right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2" fillId="3" borderId="20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/>
    </xf>
    <xf numFmtId="0" fontId="32" fillId="6" borderId="23" xfId="0" applyFont="1" applyFill="1" applyBorder="1" applyAlignment="1">
      <alignment horizontal="center" vertical="center"/>
    </xf>
    <xf numFmtId="0" fontId="32" fillId="6" borderId="39" xfId="0" applyFont="1" applyFill="1" applyBorder="1" applyAlignment="1">
      <alignment horizontal="center" vertical="center"/>
    </xf>
    <xf numFmtId="0" fontId="32" fillId="6" borderId="24" xfId="0" applyFont="1" applyFill="1" applyBorder="1" applyAlignment="1">
      <alignment horizontal="center" vertical="center"/>
    </xf>
    <xf numFmtId="0" fontId="32" fillId="6" borderId="25" xfId="0" applyFont="1" applyFill="1" applyBorder="1" applyAlignment="1">
      <alignment horizontal="center" vertical="center"/>
    </xf>
    <xf numFmtId="172" fontId="31" fillId="6" borderId="8" xfId="5" applyNumberFormat="1" applyFont="1" applyFill="1" applyBorder="1" applyAlignment="1">
      <alignment horizontal="center"/>
    </xf>
    <xf numFmtId="172" fontId="31" fillId="6" borderId="9" xfId="5" applyNumberFormat="1" applyFont="1" applyFill="1" applyBorder="1" applyAlignment="1">
      <alignment horizontal="center"/>
    </xf>
    <xf numFmtId="172" fontId="31" fillId="6" borderId="37" xfId="5" applyNumberFormat="1" applyFont="1" applyFill="1" applyBorder="1" applyAlignment="1">
      <alignment horizontal="center"/>
    </xf>
    <xf numFmtId="172" fontId="31" fillId="6" borderId="38" xfId="5" applyNumberFormat="1" applyFont="1" applyFill="1" applyBorder="1" applyAlignment="1">
      <alignment horizontal="center"/>
    </xf>
    <xf numFmtId="172" fontId="31" fillId="6" borderId="40" xfId="5" applyNumberFormat="1" applyFont="1" applyFill="1" applyBorder="1" applyAlignment="1">
      <alignment horizontal="center"/>
    </xf>
    <xf numFmtId="172" fontId="31" fillId="6" borderId="41" xfId="5" applyNumberFormat="1" applyFont="1" applyFill="1" applyBorder="1" applyAlignment="1">
      <alignment horizontal="center"/>
    </xf>
    <xf numFmtId="172" fontId="31" fillId="6" borderId="42" xfId="5" applyNumberFormat="1" applyFont="1" applyFill="1" applyBorder="1" applyAlignment="1">
      <alignment horizontal="center"/>
    </xf>
    <xf numFmtId="172" fontId="31" fillId="6" borderId="17" xfId="5" applyNumberFormat="1" applyFont="1" applyFill="1" applyBorder="1" applyAlignment="1">
      <alignment horizontal="center"/>
    </xf>
    <xf numFmtId="0" fontId="32" fillId="3" borderId="18" xfId="0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center"/>
    </xf>
    <xf numFmtId="0" fontId="32" fillId="3" borderId="24" xfId="0" applyFont="1" applyFill="1" applyBorder="1" applyAlignment="1">
      <alignment horizontal="center"/>
    </xf>
    <xf numFmtId="0" fontId="32" fillId="3" borderId="19" xfId="0" applyFont="1" applyFill="1" applyBorder="1" applyAlignment="1">
      <alignment horizontal="center" wrapText="1"/>
    </xf>
    <xf numFmtId="0" fontId="32" fillId="3" borderId="25" xfId="0" applyFont="1" applyFill="1" applyBorder="1" applyAlignment="1">
      <alignment horizontal="center" wrapText="1"/>
    </xf>
    <xf numFmtId="0" fontId="32" fillId="3" borderId="21" xfId="0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readingOrder="2"/>
    </xf>
    <xf numFmtId="0" fontId="9" fillId="0" borderId="2" xfId="1" applyFont="1" applyBorder="1" applyAlignment="1">
      <alignment horizontal="center" vertical="center" readingOrder="2"/>
    </xf>
    <xf numFmtId="0" fontId="7" fillId="0" borderId="0" xfId="1" applyFont="1" applyBorder="1" applyAlignment="1">
      <alignment horizontal="center" vertical="center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2" xfId="1" applyFont="1" applyBorder="1" applyAlignment="1">
      <alignment horizontal="center" vertical="center" readingOrder="2"/>
    </xf>
    <xf numFmtId="0" fontId="7" fillId="0" borderId="0" xfId="1" applyFont="1" applyBorder="1" applyAlignment="1">
      <alignment horizontal="right" vertical="center" readingOrder="2"/>
    </xf>
    <xf numFmtId="0" fontId="9" fillId="0" borderId="2" xfId="1" applyFont="1" applyBorder="1" applyAlignment="1">
      <alignment horizontal="center" vertical="top" readingOrder="2"/>
    </xf>
    <xf numFmtId="0" fontId="9" fillId="0" borderId="0" xfId="1" applyFont="1" applyBorder="1" applyAlignment="1">
      <alignment horizontal="center" vertical="top" readingOrder="2"/>
    </xf>
    <xf numFmtId="0" fontId="18" fillId="0" borderId="2" xfId="0" applyFont="1" applyBorder="1" applyAlignment="1">
      <alignment horizontal="center" vertical="center" readingOrder="2"/>
    </xf>
    <xf numFmtId="173" fontId="7" fillId="0" borderId="2" xfId="6" applyNumberFormat="1" applyFont="1" applyBorder="1" applyAlignment="1">
      <alignment horizontal="center" readingOrder="2"/>
    </xf>
    <xf numFmtId="173" fontId="2" fillId="0" borderId="0" xfId="6" applyNumberFormat="1" applyFont="1" applyAlignment="1">
      <alignment horizontal="right" vertical="center" readingOrder="2"/>
    </xf>
    <xf numFmtId="173" fontId="8" fillId="0" borderId="0" xfId="6" applyNumberFormat="1" applyFont="1" applyAlignment="1">
      <alignment horizontal="right" vertical="center" readingOrder="2"/>
    </xf>
    <xf numFmtId="173" fontId="3" fillId="0" borderId="0" xfId="6" applyNumberFormat="1" applyFont="1" applyAlignment="1">
      <alignment horizontal="right" vertical="center" readingOrder="2"/>
    </xf>
    <xf numFmtId="173" fontId="1" fillId="0" borderId="0" xfId="6" applyNumberFormat="1" applyFont="1" applyAlignment="1">
      <alignment horizontal="right" vertical="center" readingOrder="2"/>
    </xf>
    <xf numFmtId="0" fontId="7" fillId="0" borderId="0" xfId="1" applyFont="1" applyBorder="1" applyAlignment="1">
      <alignment horizontal="center" vertical="top" wrapText="1" readingOrder="2"/>
    </xf>
    <xf numFmtId="0" fontId="7" fillId="0" borderId="0" xfId="1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8" fillId="0" borderId="0" xfId="0" applyFont="1" applyFill="1" applyAlignment="1">
      <alignment horizontal="right" vertical="center" wrapText="1" readingOrder="2"/>
    </xf>
  </cellXfs>
  <cellStyles count="8">
    <cellStyle name="Comma" xfId="5" builtinId="3"/>
    <cellStyle name="Comma 2" xfId="4" xr:uid="{00000000-0005-0000-0000-000001000000}"/>
    <cellStyle name="MS_Arabic 3" xfId="2" xr:uid="{00000000-0005-0000-0000-000002000000}"/>
    <cellStyle name="Normal 2" xfId="6" xr:uid="{00000000-0005-0000-0000-000004000000}"/>
    <cellStyle name="Normal 2 2" xfId="7" xr:uid="{00000000-0005-0000-0000-000005000000}"/>
    <cellStyle name="عادي" xfId="0" builtinId="0"/>
    <cellStyle name="عادي 9" xfId="1" xr:uid="{00000000-0005-0000-0000-000006000000}"/>
    <cellStyle name="عادي_المصنع السعودي للأسقف المعدنية ـ 2000م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p/My%20Documents/&#1575;&#1604;&#1579;&#1602;&#1576;&#1577;/1435/&#1605;&#1610;&#1586;&#1575;&#1606;&#1610;&#1575;&#1578;/&#1571;&#1581;&#1605;&#1583;/My%20Documents/&#1578;&#1602;&#1585;&#1610;&#1585;%20&#1605;&#1608;&#1602;&#1601;%20&#1575;&#1604;&#1593;&#1605;&#1604;&#1575;&#1569;%20&#1576;&#1605;&#1603;&#1578;&#1576;%20&#1575;&#1604;&#1582;&#1576;&#15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93;&#1605;&#1604;&#1575;&#1569;%20&#1575;&#1604;&#1605;&#1603;&#1578;&#1576;/K0040%20%20%20&#1588;&#1585;&#1603;&#1577;%20&#1575;&#1604;&#1581;&#1605;&#1575;&#1583;%20&#1604;&#1604;&#1578;&#1580;&#1575;&#1585;&#1577;%20&#1608;&#1575;&#1604;&#1605;&#1602;&#1575;&#1608;&#1604;&#1575;&#1578;/&#1588;&#1585;&#1603;&#1575;&#1578;%20&#1593;&#1576;&#1583;%20&#1575;&#1604;&#1604;&#1607;%20&#1575;&#1604;&#1581;&#1605;&#1575;&#1583;/2018/&#1605;&#1583;&#1575;&#1585;&#1587;%20&#1575;&#1604;&#1578;&#1585;&#1576;&#1610;&#1577;%20&#1608;&#1575;&#1604;&#1578;&#1593;&#1604;&#1610;&#1605;%20&#1600;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cad/My%20Documents/&#1576;&#1588;&#1610;&#1585;/&#1575;&#1604;&#1593;&#1605;&#1604;&#1575;&#1569;%20&#1575;&#1604;&#1583;&#1575;&#1574;&#1605;&#1608;&#1606;%20&#1604;&#1605;&#1603;&#1578;&#1576;%20&#1575;&#1604;&#1582;&#1576;&#1585;/&#1605;.&#1570;&#1604;%20&#1575;&#1604;&#1588;&#1610;&#1582;/&#1605;&#1572;&#1587;&#1587;&#1577;%20&#1570;&#1604;%20&#1575;&#1604;&#1588;&#1610;&#1582;%20&#1575;&#1604;&#1604;&#1573;&#1578;&#1589;&#1575;&#1604;&#1575;&#1578;%20&#1600;%20&#1605;&#1610;&#1586;&#1575;&#1606;&#1610;&#1577;/&#1605;&#1572;&#1587;&#1587;&#1577;%20&#1570;&#1604;%20&#1575;&#1604;&#1588;&#1610;&#1582;%20&#1605;&#1610;&#1586;&#1575;&#1606;&#1610;&#1577;%202003&#160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p/My%20Documents/&#1575;&#1604;&#1579;&#1602;&#1576;&#1577;/1435/&#1605;&#1610;&#1586;&#1575;&#1606;&#1610;&#1575;&#1578;/&#1571;&#1581;&#1605;&#1583;/disk%20f/&#1605;&#1604;&#1601;&#1575;&#1578;%20&#1603;&#1605;&#1576;&#1610;&#1608;&#1578;&#1585;%20&#1575;&#1604;&#1587;&#1603;&#1585;&#1578;&#1575;&#1585;&#1610;&#1577;/&#1575;&#1604;&#1578;&#1602;&#1575;&#1585;&#1610;&#1585;%20&#1575;&#1604;&#1588;&#1607;&#1585;&#1610;&#1577;/i%20i/&#1578;&#1602;&#1585;&#1610;&#1585;%20&#1605;&#1608;&#1602;&#1601;%20&#1575;&#1604;&#1593;&#1605;&#1604;&#1575;&#1569;%20&#1576;&#1605;&#1603;&#1578;&#1576;%20&#1575;&#1604;&#1582;&#1576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ورقة2"/>
      <sheetName val="ورقة1"/>
      <sheetName val="نموذج لموظفي المكتب"/>
      <sheetName val="قائمة الموظفين"/>
      <sheetName val="جدول بزيارات العملاء (2)"/>
      <sheetName val="عمولة صرف عقد جديد (2)"/>
      <sheetName val="عمولة صرف عقد جديد"/>
      <sheetName val="توزيع العمولات المستحقة"/>
      <sheetName val="نموذج أجازات"/>
      <sheetName val="ملفات بمستودع الاحساء"/>
      <sheetName val="مصروفات المكاتب"/>
      <sheetName val="صرف راتب"/>
      <sheetName val="تصفية مستحقات موظف (2)"/>
      <sheetName val="تصفية مستحقات نيكاسيو"/>
      <sheetName val="موقف المراجعة الدورية"/>
      <sheetName val="موقف المراجعة النهائي"/>
      <sheetName val="أتعاب مكتب الخبر"/>
      <sheetName val="كشف بعملاء المكتب"/>
      <sheetName val="بيانات عن العميل"/>
      <sheetName val="أسماء العملاء بالانجليزي"/>
      <sheetName val="توقيع ميزانيات"/>
      <sheetName val="كشف حساب العملاء"/>
      <sheetName val="جدول زمني"/>
      <sheetName val="نموذج إستلام سيارة"/>
      <sheetName val="مراسلات العملاء"/>
      <sheetName val="جدول زيارات الاسبوعي"/>
      <sheetName val="موقف العملاء12"/>
      <sheetName val="موقف العملاء"/>
      <sheetName val="إيرادات مكتب الخبر"/>
      <sheetName val="تقرير أعمال المكتب"/>
      <sheetName val="تفريغ كشف الحضور"/>
      <sheetName val="كشف الحضور"/>
      <sheetName val="تصريح تنقل"/>
      <sheetName val="نموذج أجازة"/>
      <sheetName val="تليفونات عملاء مكتب الخبر"/>
      <sheetName val="نصيب أتعاب الفروع"/>
      <sheetName val="تذكرة طائرة (E)"/>
      <sheetName val="تذكرة طائرة (3)"/>
      <sheetName val="تذكرة طائرة"/>
      <sheetName val="سند صرف فواتير"/>
      <sheetName val="نوع الخدمة"/>
      <sheetName val="جرد مخزن"/>
      <sheetName val="كشف تفريغ"/>
      <sheetName val="جرد خزينة"/>
      <sheetName val="بيان القضايا المرسلة"/>
      <sheetName val="موقف أتعاب العملاء"/>
      <sheetName val="موقف أتعاب العمليات الخاصة"/>
      <sheetName val="أتعاب مسك الدفاتر"/>
      <sheetName val="بيان العمل نيكاسيو"/>
      <sheetName val="بيان العمل نيكاسيو (2)"/>
      <sheetName val="بيان العمل الاسبوعي"/>
      <sheetName val="جدول بزيارات العملاء"/>
      <sheetName val="تذكرة طائرة (2)"/>
      <sheetName val="تصفية مستحقات موظف (3)"/>
      <sheetName val="تصفية مستحقات موظف"/>
      <sheetName val="عمولات مستحقة (2)"/>
      <sheetName val="عمولات مستحقة"/>
      <sheetName val="محضر الاجتماع الأسبوعي"/>
      <sheetName val="محضر الاجتماع الأسبوعي (3)"/>
      <sheetName val="محضر الاجتماع الأسبوعي (2)"/>
      <sheetName val="محضر الاجتماع الأسبوعي (4)"/>
      <sheetName val="محضر الاجتماع الأسبوعي (5)"/>
      <sheetName val="محضر الاجتماع الأسبوعي (6)"/>
      <sheetName val="محضر الاجتماع الأسبوعي (7)"/>
      <sheetName val="محضر الاجتماع الأسبوعي (8)"/>
      <sheetName val="عمولة صرف عقد جديد (3)"/>
      <sheetName val="عمولات مستحقة صابر المهدي"/>
      <sheetName val="عمولات مستحقة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غلاف + الفهرس"/>
      <sheetName val="المركز المالي"/>
      <sheetName val="قائمة الدخل"/>
      <sheetName val="قائمة التغيرات"/>
      <sheetName val="قائمة التدفقات"/>
      <sheetName val="نبذة تاريخية"/>
      <sheetName val="5-3"/>
      <sheetName val="6"/>
      <sheetName val="9-7"/>
      <sheetName val="10"/>
      <sheetName val="13-11"/>
      <sheetName val="16-14"/>
      <sheetName val="إيضاح 15 (2)"/>
      <sheetName val="إيضاح 15 (3)"/>
      <sheetName val="كشف رقم 4"/>
      <sheetName val="كشف رقم 4 (2)"/>
      <sheetName val="إهلاك الأصول 2011 "/>
      <sheetName val="إهلاك الأصول 2008"/>
      <sheetName val="إهلاك الأصول 2007"/>
    </sheetNames>
    <sheetDataSet>
      <sheetData sheetId="0"/>
      <sheetData sheetId="1">
        <row r="7">
          <cell r="B7" t="str">
            <v xml:space="preserve">الأصول </v>
          </cell>
        </row>
      </sheetData>
      <sheetData sheetId="2">
        <row r="2">
          <cell r="B2" t="str">
            <v>شـركـة مـدارس الـتـربـيــة والـتـعـلـيــم الأهـلـيــة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غلاف + الفهرس"/>
      <sheetName val="المركز المالي"/>
      <sheetName val="قائمة الدخل"/>
      <sheetName val="قائمة التغيرات"/>
      <sheetName val="التدفقات النقدية"/>
      <sheetName val="نبذة تاريخية"/>
      <sheetName val="إيضاح 3-4-5"/>
      <sheetName val="إيضاح 6"/>
      <sheetName val="إيضاح7-8-9"/>
      <sheetName val="إيضاح10 -11"/>
      <sheetName val="ميزان المراجعة"/>
      <sheetName val="القيو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أسماء ومسلسل العملاء "/>
      <sheetName val="ورقة2"/>
      <sheetName val="نموذج عهدة مستديمة"/>
      <sheetName val="نموذج عهدة مستديمة (2)"/>
      <sheetName val="نموذج لموظفي المكتب"/>
      <sheetName val="قائمة الموظفين"/>
      <sheetName val="عمولة صرف عقد جديد"/>
      <sheetName val="نموذج أجازات"/>
      <sheetName val="تابع ملفات المستودع"/>
      <sheetName val="ملفات بمستودع الاحساء"/>
      <sheetName val="بدل سكن"/>
      <sheetName val="صرف راتب"/>
      <sheetName val="تصفية مستحقات موظف"/>
      <sheetName val="موقف المراجعة الدورية"/>
      <sheetName val="موقف المراجعة النهائي"/>
      <sheetName val="بيانات عن العميل"/>
      <sheetName val="كشف حساب العملاء"/>
      <sheetName val="نموذج إستلام سيارة"/>
      <sheetName val="مراسلات العملاء"/>
      <sheetName val="جدول بزيارات العملاء"/>
      <sheetName val="جدول زيارات الاسبوعي"/>
      <sheetName val="بيان العمل الاسبوعي"/>
      <sheetName val="كشف بعملاء المكتب"/>
      <sheetName val="ملاحظات صابر"/>
      <sheetName val="موقف العملاء"/>
      <sheetName val="إيرادات مكتب الخبر"/>
      <sheetName val="التقرير الشهري المعدل"/>
      <sheetName val="تقرير أعمال المكتب"/>
      <sheetName val="تفريغ كشف الحضور"/>
      <sheetName val="كشف الحضور"/>
      <sheetName val="تصريح تنقل"/>
      <sheetName val="تليفونات عملاء مكتب الخبر"/>
      <sheetName val="تذكرة طائرة"/>
      <sheetName val="سند صرف فواتير"/>
      <sheetName val="جرد مخزن"/>
      <sheetName val="كشف تفريغ"/>
      <sheetName val="جرد خزينة"/>
      <sheetName val="بيان القضايا المرسلة"/>
      <sheetName val="موقف أتعاب العملاء"/>
      <sheetName val="موقف أتعاب العمليات الخاصة"/>
      <sheetName val="أتعاب مسك الدفاتر"/>
      <sheetName val="إيجار المكتب"/>
      <sheetName val="حساب مكتب الخبر لدى الفروع"/>
      <sheetName val="سند قيد يومية"/>
      <sheetName val="ورقة1"/>
      <sheetName val="نموذج إرسال الملفات للإرشيف"/>
      <sheetName val="ورقة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rightToLeft="1" topLeftCell="A4" workbookViewId="0">
      <selection activeCell="I12" sqref="I12:I14"/>
    </sheetView>
  </sheetViews>
  <sheetFormatPr defaultRowHeight="14.25" x14ac:dyDescent="0.2"/>
  <cols>
    <col min="1" max="1" width="5.25" customWidth="1"/>
    <col min="2" max="2" width="42.75" customWidth="1"/>
    <col min="3" max="3" width="4.875" customWidth="1"/>
    <col min="4" max="4" width="33.375" customWidth="1"/>
    <col min="5" max="5" width="14.75" customWidth="1"/>
    <col min="6" max="6" width="14.875" customWidth="1"/>
    <col min="7" max="7" width="17.125" customWidth="1"/>
    <col min="8" max="8" width="16.375" customWidth="1"/>
    <col min="9" max="9" width="16.25" customWidth="1"/>
    <col min="10" max="10" width="17.875" customWidth="1"/>
    <col min="11" max="11" width="14.625" bestFit="1" customWidth="1"/>
  </cols>
  <sheetData>
    <row r="1" spans="1:12" ht="18" x14ac:dyDescent="0.25">
      <c r="A1" s="400" t="s">
        <v>99</v>
      </c>
      <c r="B1" s="401"/>
      <c r="C1" s="198"/>
      <c r="D1" s="198"/>
      <c r="E1" s="198"/>
      <c r="F1" s="198"/>
      <c r="G1" s="198"/>
      <c r="H1" s="198"/>
      <c r="I1" s="402" t="s">
        <v>100</v>
      </c>
      <c r="J1" s="403"/>
    </row>
    <row r="2" spans="1:12" ht="20.25" x14ac:dyDescent="0.3">
      <c r="A2" s="404" t="s">
        <v>101</v>
      </c>
      <c r="B2" s="405"/>
      <c r="E2" s="406" t="s">
        <v>102</v>
      </c>
      <c r="F2" s="406"/>
      <c r="G2" s="406"/>
      <c r="J2" s="199"/>
    </row>
    <row r="3" spans="1:12" ht="18" x14ac:dyDescent="0.25">
      <c r="A3" s="404" t="s">
        <v>103</v>
      </c>
      <c r="B3" s="405"/>
      <c r="J3" s="199"/>
    </row>
    <row r="4" spans="1:12" ht="18" x14ac:dyDescent="0.25">
      <c r="A4" s="395" t="s">
        <v>104</v>
      </c>
      <c r="B4" s="396"/>
      <c r="C4" s="397" t="s">
        <v>105</v>
      </c>
      <c r="D4" s="397"/>
      <c r="E4" s="397"/>
      <c r="F4" s="397"/>
      <c r="G4" s="397"/>
      <c r="H4" s="397"/>
      <c r="I4" s="398" t="s">
        <v>106</v>
      </c>
      <c r="J4" s="399"/>
    </row>
    <row r="5" spans="1:12" ht="15" thickBot="1" x14ac:dyDescent="0.25">
      <c r="A5" s="200"/>
      <c r="B5" s="201"/>
      <c r="C5" s="201"/>
      <c r="D5" s="201"/>
      <c r="E5" s="201"/>
      <c r="F5" s="201"/>
      <c r="G5" s="201"/>
      <c r="H5" s="201"/>
      <c r="I5" s="201"/>
      <c r="J5" s="202" t="s">
        <v>107</v>
      </c>
    </row>
    <row r="6" spans="1:12" ht="18" x14ac:dyDescent="0.2">
      <c r="A6" s="421" t="s">
        <v>108</v>
      </c>
      <c r="B6" s="423" t="s">
        <v>109</v>
      </c>
      <c r="C6" s="425" t="s">
        <v>110</v>
      </c>
      <c r="D6" s="427" t="s">
        <v>111</v>
      </c>
      <c r="E6" s="407" t="s">
        <v>112</v>
      </c>
      <c r="F6" s="429"/>
      <c r="G6" s="407" t="s">
        <v>113</v>
      </c>
      <c r="H6" s="429"/>
      <c r="I6" s="407" t="s">
        <v>114</v>
      </c>
      <c r="J6" s="408"/>
    </row>
    <row r="7" spans="1:12" ht="18.75" thickBot="1" x14ac:dyDescent="0.25">
      <c r="A7" s="422"/>
      <c r="B7" s="424"/>
      <c r="C7" s="426"/>
      <c r="D7" s="428"/>
      <c r="E7" s="203" t="s">
        <v>115</v>
      </c>
      <c r="F7" s="203" t="s">
        <v>116</v>
      </c>
      <c r="G7" s="203" t="s">
        <v>115</v>
      </c>
      <c r="H7" s="203" t="s">
        <v>116</v>
      </c>
      <c r="I7" s="203" t="s">
        <v>115</v>
      </c>
      <c r="J7" s="204" t="s">
        <v>116</v>
      </c>
    </row>
    <row r="8" spans="1:12" ht="18" x14ac:dyDescent="0.25">
      <c r="A8" s="205">
        <v>1</v>
      </c>
      <c r="B8" s="206" t="s">
        <v>4</v>
      </c>
      <c r="C8" s="207" t="s">
        <v>117</v>
      </c>
      <c r="D8" s="356" t="s">
        <v>118</v>
      </c>
      <c r="E8" s="337">
        <v>0</v>
      </c>
      <c r="F8" s="338">
        <v>350000</v>
      </c>
      <c r="G8" s="337">
        <v>0</v>
      </c>
      <c r="H8" s="337">
        <v>0</v>
      </c>
      <c r="I8" s="337">
        <v>0</v>
      </c>
      <c r="J8" s="339">
        <v>350000</v>
      </c>
    </row>
    <row r="9" spans="1:12" ht="18" x14ac:dyDescent="0.25">
      <c r="A9" s="208">
        <v>2</v>
      </c>
      <c r="B9" s="209" t="s">
        <v>119</v>
      </c>
      <c r="C9" s="210" t="s">
        <v>117</v>
      </c>
      <c r="D9" s="357" t="s">
        <v>120</v>
      </c>
      <c r="E9" s="340">
        <v>0</v>
      </c>
      <c r="F9" s="341">
        <v>2599815.5499999998</v>
      </c>
      <c r="G9" s="342">
        <v>2020227.9</v>
      </c>
      <c r="H9" s="342">
        <v>8406211.5500000007</v>
      </c>
      <c r="I9" s="340">
        <v>0</v>
      </c>
      <c r="J9" s="343">
        <f>H9+F9-G9</f>
        <v>8985799.2000000011</v>
      </c>
    </row>
    <row r="10" spans="1:12" ht="18" x14ac:dyDescent="0.25">
      <c r="A10" s="211">
        <v>3</v>
      </c>
      <c r="B10" s="212" t="s">
        <v>121</v>
      </c>
      <c r="C10" s="213" t="s">
        <v>117</v>
      </c>
      <c r="D10" s="358" t="s">
        <v>122</v>
      </c>
      <c r="E10" s="344">
        <v>3312.4</v>
      </c>
      <c r="F10" s="345">
        <v>0</v>
      </c>
      <c r="G10" s="345">
        <v>0</v>
      </c>
      <c r="H10" s="345">
        <v>3312.5</v>
      </c>
      <c r="I10" s="345">
        <v>0</v>
      </c>
      <c r="J10" s="346">
        <v>0</v>
      </c>
      <c r="K10" s="233">
        <v>3440</v>
      </c>
      <c r="L10" s="234">
        <f>K10-E10</f>
        <v>127.59999999999991</v>
      </c>
    </row>
    <row r="11" spans="1:12" ht="18" x14ac:dyDescent="0.25">
      <c r="A11" s="208">
        <v>4</v>
      </c>
      <c r="B11" s="209" t="s">
        <v>123</v>
      </c>
      <c r="C11" s="210" t="s">
        <v>117</v>
      </c>
      <c r="D11" s="357"/>
      <c r="E11" s="340">
        <v>0</v>
      </c>
      <c r="F11" s="340">
        <v>0</v>
      </c>
      <c r="G11" s="340">
        <v>3312.5</v>
      </c>
      <c r="H11" s="340">
        <v>3312.5</v>
      </c>
      <c r="I11" s="340">
        <v>0</v>
      </c>
      <c r="J11" s="347">
        <v>0</v>
      </c>
    </row>
    <row r="12" spans="1:12" ht="18" x14ac:dyDescent="0.25">
      <c r="A12" s="211">
        <v>5</v>
      </c>
      <c r="B12" s="212" t="s">
        <v>124</v>
      </c>
      <c r="C12" s="213" t="s">
        <v>117</v>
      </c>
      <c r="D12" s="358" t="s">
        <v>125</v>
      </c>
      <c r="E12" s="341">
        <v>440844.21</v>
      </c>
      <c r="F12" s="345">
        <v>0</v>
      </c>
      <c r="G12" s="345">
        <v>3874172.53</v>
      </c>
      <c r="H12" s="345">
        <v>4009872.55</v>
      </c>
      <c r="I12" s="342">
        <f>G12+E12-H12</f>
        <v>305144.19000000041</v>
      </c>
      <c r="J12" s="346">
        <v>0</v>
      </c>
    </row>
    <row r="13" spans="1:12" ht="18" x14ac:dyDescent="0.25">
      <c r="A13" s="208">
        <v>6</v>
      </c>
      <c r="B13" s="209" t="s">
        <v>126</v>
      </c>
      <c r="C13" s="210" t="s">
        <v>117</v>
      </c>
      <c r="D13" s="358" t="s">
        <v>125</v>
      </c>
      <c r="E13" s="340">
        <v>0</v>
      </c>
      <c r="F13" s="340">
        <v>0</v>
      </c>
      <c r="G13" s="340">
        <v>2138266.2799999998</v>
      </c>
      <c r="H13" s="340">
        <v>2092297.75</v>
      </c>
      <c r="I13" s="342">
        <f>G13-H13</f>
        <v>45968.529999999795</v>
      </c>
      <c r="J13" s="347">
        <v>0</v>
      </c>
    </row>
    <row r="14" spans="1:12" ht="18" x14ac:dyDescent="0.25">
      <c r="A14" s="211">
        <v>7</v>
      </c>
      <c r="B14" s="212" t="s">
        <v>127</v>
      </c>
      <c r="C14" s="213" t="s">
        <v>182</v>
      </c>
      <c r="D14" s="358" t="s">
        <v>125</v>
      </c>
      <c r="E14" s="345">
        <v>0</v>
      </c>
      <c r="F14" s="345">
        <v>0</v>
      </c>
      <c r="G14" s="345">
        <v>1535907.62</v>
      </c>
      <c r="H14" s="345">
        <v>1443260.84</v>
      </c>
      <c r="I14" s="342">
        <f>G14-H14</f>
        <v>92646.780000000028</v>
      </c>
      <c r="J14" s="346">
        <v>0</v>
      </c>
    </row>
    <row r="15" spans="1:12" ht="18" x14ac:dyDescent="0.25">
      <c r="A15" s="208">
        <v>8</v>
      </c>
      <c r="B15" s="209" t="s">
        <v>128</v>
      </c>
      <c r="C15" s="210" t="s">
        <v>117</v>
      </c>
      <c r="D15" s="358" t="s">
        <v>125</v>
      </c>
      <c r="E15" s="340">
        <v>0</v>
      </c>
      <c r="F15" s="340">
        <v>0</v>
      </c>
      <c r="G15" s="340">
        <v>0</v>
      </c>
      <c r="H15" s="340">
        <v>0</v>
      </c>
      <c r="I15" s="342">
        <v>0</v>
      </c>
      <c r="J15" s="347">
        <v>0</v>
      </c>
    </row>
    <row r="16" spans="1:12" ht="18" x14ac:dyDescent="0.25">
      <c r="A16" s="211">
        <v>9</v>
      </c>
      <c r="B16" s="212" t="s">
        <v>129</v>
      </c>
      <c r="C16" s="213" t="s">
        <v>117</v>
      </c>
      <c r="D16" s="358" t="s">
        <v>130</v>
      </c>
      <c r="E16" s="341">
        <v>18720.099999999999</v>
      </c>
      <c r="F16" s="345">
        <v>0</v>
      </c>
      <c r="G16" s="345">
        <v>1713270.02</v>
      </c>
      <c r="H16" s="345">
        <v>170930.45</v>
      </c>
      <c r="I16" s="342">
        <f>E16+G16-H16</f>
        <v>1561059.6700000002</v>
      </c>
      <c r="J16" s="346">
        <v>0</v>
      </c>
    </row>
    <row r="17" spans="1:10" ht="18" x14ac:dyDescent="0.25">
      <c r="A17" s="208">
        <v>10</v>
      </c>
      <c r="B17" s="209" t="s">
        <v>131</v>
      </c>
      <c r="C17" s="210" t="s">
        <v>117</v>
      </c>
      <c r="D17" s="357" t="s">
        <v>132</v>
      </c>
      <c r="E17" s="341">
        <v>13433.59</v>
      </c>
      <c r="F17" s="340">
        <v>0</v>
      </c>
      <c r="G17" s="340">
        <v>9583881.0199999996</v>
      </c>
      <c r="H17" s="340">
        <v>9569273.2599999998</v>
      </c>
      <c r="I17" s="342">
        <f>G17+E17-H17</f>
        <v>28041.349999999627</v>
      </c>
      <c r="J17" s="347">
        <v>0</v>
      </c>
    </row>
    <row r="18" spans="1:10" ht="18" x14ac:dyDescent="0.25">
      <c r="A18" s="211">
        <v>11</v>
      </c>
      <c r="B18" s="229" t="s">
        <v>133</v>
      </c>
      <c r="C18" s="213" t="s">
        <v>117</v>
      </c>
      <c r="D18" s="358"/>
      <c r="E18" s="345">
        <v>0</v>
      </c>
      <c r="F18" s="345">
        <v>0</v>
      </c>
      <c r="G18" s="345">
        <v>794000</v>
      </c>
      <c r="H18" s="345">
        <v>0</v>
      </c>
      <c r="I18" s="348">
        <f>G18+E18</f>
        <v>794000</v>
      </c>
      <c r="J18" s="346"/>
    </row>
    <row r="19" spans="1:10" ht="18" x14ac:dyDescent="0.25">
      <c r="A19" s="208">
        <v>12</v>
      </c>
      <c r="B19" s="231" t="s">
        <v>134</v>
      </c>
      <c r="C19" s="210" t="s">
        <v>117</v>
      </c>
      <c r="D19" s="357"/>
      <c r="E19" s="340">
        <v>0</v>
      </c>
      <c r="F19" s="340">
        <v>0</v>
      </c>
      <c r="G19" s="340">
        <v>23000</v>
      </c>
      <c r="H19" s="340">
        <v>0</v>
      </c>
      <c r="I19" s="349">
        <f t="shared" ref="I19:I29" si="0">G19</f>
        <v>23000</v>
      </c>
      <c r="J19" s="347"/>
    </row>
    <row r="20" spans="1:10" ht="18" x14ac:dyDescent="0.25">
      <c r="A20" s="211">
        <v>13</v>
      </c>
      <c r="B20" s="232" t="s">
        <v>135</v>
      </c>
      <c r="C20" s="213" t="s">
        <v>117</v>
      </c>
      <c r="D20" s="358"/>
      <c r="E20" s="345">
        <v>0</v>
      </c>
      <c r="F20" s="345">
        <v>0</v>
      </c>
      <c r="G20" s="345">
        <v>18000</v>
      </c>
      <c r="H20" s="345">
        <v>0</v>
      </c>
      <c r="I20" s="350">
        <f t="shared" si="0"/>
        <v>18000</v>
      </c>
      <c r="J20" s="346"/>
    </row>
    <row r="21" spans="1:10" ht="18" x14ac:dyDescent="0.25">
      <c r="A21" s="208">
        <v>14</v>
      </c>
      <c r="B21" s="232" t="s">
        <v>136</v>
      </c>
      <c r="C21" s="210" t="s">
        <v>117</v>
      </c>
      <c r="D21" s="357"/>
      <c r="E21" s="340">
        <v>0</v>
      </c>
      <c r="F21" s="340">
        <v>0</v>
      </c>
      <c r="G21" s="340">
        <v>7462</v>
      </c>
      <c r="H21" s="340">
        <v>0</v>
      </c>
      <c r="I21" s="350">
        <f t="shared" si="0"/>
        <v>7462</v>
      </c>
      <c r="J21" s="347"/>
    </row>
    <row r="22" spans="1:10" ht="18" x14ac:dyDescent="0.25">
      <c r="A22" s="211">
        <v>15</v>
      </c>
      <c r="B22" s="232" t="s">
        <v>137</v>
      </c>
      <c r="C22" s="213" t="s">
        <v>117</v>
      </c>
      <c r="D22" s="358"/>
      <c r="E22" s="345">
        <v>0</v>
      </c>
      <c r="F22" s="345">
        <v>0</v>
      </c>
      <c r="G22" s="345">
        <v>17079.75</v>
      </c>
      <c r="H22" s="345">
        <v>0</v>
      </c>
      <c r="I22" s="350">
        <f t="shared" si="0"/>
        <v>17079.75</v>
      </c>
      <c r="J22" s="346"/>
    </row>
    <row r="23" spans="1:10" ht="18" x14ac:dyDescent="0.25">
      <c r="A23" s="208">
        <v>16</v>
      </c>
      <c r="B23" s="230" t="s">
        <v>138</v>
      </c>
      <c r="C23" s="210" t="s">
        <v>117</v>
      </c>
      <c r="D23" s="357"/>
      <c r="E23" s="340">
        <v>0</v>
      </c>
      <c r="F23" s="340">
        <v>0</v>
      </c>
      <c r="G23" s="340">
        <v>41000</v>
      </c>
      <c r="H23" s="340">
        <v>0</v>
      </c>
      <c r="I23" s="351">
        <f t="shared" si="0"/>
        <v>41000</v>
      </c>
      <c r="J23" s="347"/>
    </row>
    <row r="24" spans="1:10" ht="18" x14ac:dyDescent="0.25">
      <c r="A24" s="211">
        <v>17</v>
      </c>
      <c r="B24" s="230" t="s">
        <v>139</v>
      </c>
      <c r="C24" s="213" t="s">
        <v>117</v>
      </c>
      <c r="D24" s="358"/>
      <c r="E24" s="345">
        <v>0</v>
      </c>
      <c r="F24" s="345">
        <v>0</v>
      </c>
      <c r="G24" s="345">
        <v>12278.26</v>
      </c>
      <c r="H24" s="345">
        <v>0</v>
      </c>
      <c r="I24" s="351">
        <f t="shared" si="0"/>
        <v>12278.26</v>
      </c>
      <c r="J24" s="346"/>
    </row>
    <row r="25" spans="1:10" ht="18" x14ac:dyDescent="0.25">
      <c r="A25" s="208">
        <v>18</v>
      </c>
      <c r="B25" s="230" t="s">
        <v>140</v>
      </c>
      <c r="C25" s="210" t="s">
        <v>117</v>
      </c>
      <c r="D25" s="357"/>
      <c r="E25" s="340">
        <v>0</v>
      </c>
      <c r="F25" s="340">
        <v>0</v>
      </c>
      <c r="G25" s="340">
        <v>114783</v>
      </c>
      <c r="H25" s="340">
        <v>0</v>
      </c>
      <c r="I25" s="351">
        <f t="shared" si="0"/>
        <v>114783</v>
      </c>
      <c r="J25" s="347"/>
    </row>
    <row r="26" spans="1:10" ht="18" x14ac:dyDescent="0.25">
      <c r="A26" s="211">
        <v>19</v>
      </c>
      <c r="B26" s="231" t="s">
        <v>141</v>
      </c>
      <c r="C26" s="213" t="s">
        <v>117</v>
      </c>
      <c r="D26" s="358"/>
      <c r="E26" s="345">
        <v>0</v>
      </c>
      <c r="F26" s="345">
        <v>0</v>
      </c>
      <c r="G26" s="345">
        <v>16095.5</v>
      </c>
      <c r="H26" s="345">
        <v>0</v>
      </c>
      <c r="I26" s="349">
        <f t="shared" si="0"/>
        <v>16095.5</v>
      </c>
      <c r="J26" s="346"/>
    </row>
    <row r="27" spans="1:10" ht="18" x14ac:dyDescent="0.25">
      <c r="A27" s="208">
        <v>20</v>
      </c>
      <c r="B27" s="230" t="s">
        <v>142</v>
      </c>
      <c r="C27" s="210" t="s">
        <v>117</v>
      </c>
      <c r="D27" s="357"/>
      <c r="E27" s="340">
        <v>0</v>
      </c>
      <c r="F27" s="340">
        <v>0</v>
      </c>
      <c r="G27" s="340">
        <v>1200</v>
      </c>
      <c r="H27" s="340">
        <v>0</v>
      </c>
      <c r="I27" s="351">
        <f t="shared" si="0"/>
        <v>1200</v>
      </c>
      <c r="J27" s="347"/>
    </row>
    <row r="28" spans="1:10" ht="18" x14ac:dyDescent="0.25">
      <c r="A28" s="211">
        <v>21</v>
      </c>
      <c r="B28" s="229" t="s">
        <v>143</v>
      </c>
      <c r="C28" s="213" t="s">
        <v>117</v>
      </c>
      <c r="D28" s="358"/>
      <c r="E28" s="345">
        <v>0</v>
      </c>
      <c r="F28" s="345">
        <v>0</v>
      </c>
      <c r="G28" s="345">
        <v>4875851.3600000003</v>
      </c>
      <c r="H28" s="345">
        <v>0</v>
      </c>
      <c r="I28" s="348">
        <f t="shared" si="0"/>
        <v>4875851.3600000003</v>
      </c>
      <c r="J28" s="346">
        <v>0</v>
      </c>
    </row>
    <row r="29" spans="1:10" ht="18" x14ac:dyDescent="0.25">
      <c r="A29" s="208">
        <v>22</v>
      </c>
      <c r="B29" s="209" t="s">
        <v>144</v>
      </c>
      <c r="C29" s="210" t="s">
        <v>117</v>
      </c>
      <c r="D29" s="357"/>
      <c r="E29" s="340">
        <v>0</v>
      </c>
      <c r="F29" s="340">
        <v>0</v>
      </c>
      <c r="G29" s="340">
        <v>632055.21</v>
      </c>
      <c r="H29" s="340">
        <v>0</v>
      </c>
      <c r="I29" s="342">
        <f t="shared" si="0"/>
        <v>632055.21</v>
      </c>
      <c r="J29" s="347">
        <v>0</v>
      </c>
    </row>
    <row r="30" spans="1:10" ht="18" x14ac:dyDescent="0.25">
      <c r="A30" s="211">
        <v>23</v>
      </c>
      <c r="B30" s="212" t="s">
        <v>145</v>
      </c>
      <c r="C30" s="213" t="s">
        <v>117</v>
      </c>
      <c r="D30" s="358" t="s">
        <v>146</v>
      </c>
      <c r="E30" s="341">
        <v>115000</v>
      </c>
      <c r="F30" s="345">
        <v>0</v>
      </c>
      <c r="G30" s="345">
        <v>0</v>
      </c>
      <c r="H30" s="345">
        <v>115000</v>
      </c>
      <c r="I30" s="342">
        <v>0</v>
      </c>
      <c r="J30" s="346">
        <v>0</v>
      </c>
    </row>
    <row r="31" spans="1:10" ht="18" x14ac:dyDescent="0.25">
      <c r="A31" s="208">
        <v>24</v>
      </c>
      <c r="B31" s="209" t="s">
        <v>147</v>
      </c>
      <c r="C31" s="210" t="s">
        <v>117</v>
      </c>
      <c r="D31" s="357" t="s">
        <v>148</v>
      </c>
      <c r="E31" s="341">
        <v>75000</v>
      </c>
      <c r="F31" s="340">
        <v>0</v>
      </c>
      <c r="G31" s="340">
        <v>0</v>
      </c>
      <c r="H31" s="340">
        <v>75000</v>
      </c>
      <c r="I31" s="342">
        <v>0</v>
      </c>
      <c r="J31" s="347">
        <v>0</v>
      </c>
    </row>
    <row r="32" spans="1:10" ht="18" x14ac:dyDescent="0.25">
      <c r="A32" s="211">
        <v>25</v>
      </c>
      <c r="B32" s="212" t="s">
        <v>149</v>
      </c>
      <c r="C32" s="213" t="s">
        <v>117</v>
      </c>
      <c r="D32" s="358" t="s">
        <v>150</v>
      </c>
      <c r="E32" s="341">
        <v>66000</v>
      </c>
      <c r="F32" s="345">
        <v>0</v>
      </c>
      <c r="G32" s="345">
        <v>0</v>
      </c>
      <c r="H32" s="345">
        <v>66000</v>
      </c>
      <c r="I32" s="342">
        <v>0</v>
      </c>
      <c r="J32" s="346">
        <v>0</v>
      </c>
    </row>
    <row r="33" spans="1:12" ht="18" x14ac:dyDescent="0.25">
      <c r="A33" s="208">
        <v>26</v>
      </c>
      <c r="B33" s="209" t="s">
        <v>48</v>
      </c>
      <c r="C33" s="210" t="s">
        <v>117</v>
      </c>
      <c r="D33" s="357" t="s">
        <v>151</v>
      </c>
      <c r="E33" s="341">
        <v>18774.8</v>
      </c>
      <c r="F33" s="340">
        <v>0</v>
      </c>
      <c r="G33" s="340">
        <v>2627686.17</v>
      </c>
      <c r="H33" s="340">
        <v>2165247.5</v>
      </c>
      <c r="I33" s="342">
        <f>G33-H33+E33</f>
        <v>481213.46999999991</v>
      </c>
      <c r="J33" s="347">
        <v>0</v>
      </c>
    </row>
    <row r="34" spans="1:12" ht="18" x14ac:dyDescent="0.25">
      <c r="A34" s="211">
        <v>27</v>
      </c>
      <c r="B34" s="212" t="s">
        <v>152</v>
      </c>
      <c r="C34" s="213" t="s">
        <v>117</v>
      </c>
      <c r="D34" s="358"/>
      <c r="E34" s="345">
        <v>0</v>
      </c>
      <c r="F34" s="344">
        <v>7821</v>
      </c>
      <c r="G34" s="345">
        <v>0</v>
      </c>
      <c r="H34" s="345">
        <v>0</v>
      </c>
      <c r="I34" s="345"/>
      <c r="J34" s="343">
        <v>7821</v>
      </c>
      <c r="K34" s="233">
        <v>7948</v>
      </c>
      <c r="L34" s="234">
        <f>K34-F34</f>
        <v>127</v>
      </c>
    </row>
    <row r="35" spans="1:12" ht="18" x14ac:dyDescent="0.25">
      <c r="A35" s="208">
        <v>28</v>
      </c>
      <c r="B35" s="209" t="s">
        <v>86</v>
      </c>
      <c r="C35" s="210" t="s">
        <v>117</v>
      </c>
      <c r="D35" s="357" t="s">
        <v>153</v>
      </c>
      <c r="E35" s="341">
        <v>2206551.4500000002</v>
      </c>
      <c r="F35" s="340">
        <v>0</v>
      </c>
      <c r="G35" s="340">
        <v>2669299.91</v>
      </c>
      <c r="H35" s="340">
        <v>4875851.3600000003</v>
      </c>
      <c r="I35" s="340">
        <f>G35-H35+E35</f>
        <v>0</v>
      </c>
      <c r="J35" s="347">
        <v>0</v>
      </c>
    </row>
    <row r="36" spans="1:12" ht="18" x14ac:dyDescent="0.25">
      <c r="A36" s="211">
        <v>29</v>
      </c>
      <c r="B36" s="212" t="s">
        <v>51</v>
      </c>
      <c r="C36" s="213" t="s">
        <v>117</v>
      </c>
      <c r="D36" s="358"/>
      <c r="E36" s="345">
        <v>0</v>
      </c>
      <c r="F36" s="345">
        <v>0</v>
      </c>
      <c r="G36" s="345">
        <v>15192849.640000001</v>
      </c>
      <c r="H36" s="345">
        <v>1713270.02</v>
      </c>
      <c r="I36" s="342">
        <f>G36-H36</f>
        <v>13479579.620000001</v>
      </c>
      <c r="J36" s="346">
        <v>0</v>
      </c>
    </row>
    <row r="37" spans="1:12" ht="18" x14ac:dyDescent="0.25">
      <c r="A37" s="208">
        <v>30</v>
      </c>
      <c r="B37" s="209" t="s">
        <v>154</v>
      </c>
      <c r="C37" s="210" t="s">
        <v>117</v>
      </c>
      <c r="D37" s="357"/>
      <c r="E37" s="340">
        <v>0</v>
      </c>
      <c r="F37" s="340">
        <v>0</v>
      </c>
      <c r="G37" s="340">
        <v>0</v>
      </c>
      <c r="H37" s="340">
        <v>14434982.949999999</v>
      </c>
      <c r="I37" s="340">
        <v>0</v>
      </c>
      <c r="J37" s="343">
        <f>H37</f>
        <v>14434982.949999999</v>
      </c>
    </row>
    <row r="38" spans="1:12" ht="18" x14ac:dyDescent="0.25">
      <c r="A38" s="211">
        <v>31</v>
      </c>
      <c r="B38" s="212" t="s">
        <v>155</v>
      </c>
      <c r="C38" s="213" t="s">
        <v>117</v>
      </c>
      <c r="D38" s="358"/>
      <c r="E38" s="345">
        <v>0</v>
      </c>
      <c r="F38" s="345">
        <v>0</v>
      </c>
      <c r="G38" s="345">
        <v>59.94</v>
      </c>
      <c r="H38" s="345">
        <v>0</v>
      </c>
      <c r="I38" s="342">
        <f>G38</f>
        <v>59.94</v>
      </c>
      <c r="J38" s="346">
        <v>0</v>
      </c>
    </row>
    <row r="39" spans="1:12" ht="18" x14ac:dyDescent="0.25">
      <c r="A39" s="208">
        <v>32</v>
      </c>
      <c r="B39" s="209" t="s">
        <v>156</v>
      </c>
      <c r="C39" s="210" t="s">
        <v>117</v>
      </c>
      <c r="D39" s="357"/>
      <c r="E39" s="340">
        <v>0</v>
      </c>
      <c r="F39" s="340">
        <v>0</v>
      </c>
      <c r="G39" s="340">
        <v>0</v>
      </c>
      <c r="H39" s="340">
        <v>59.94</v>
      </c>
      <c r="I39" s="340">
        <v>0</v>
      </c>
      <c r="J39" s="347">
        <f>H39</f>
        <v>59.94</v>
      </c>
    </row>
    <row r="40" spans="1:12" ht="18" x14ac:dyDescent="0.25">
      <c r="A40" s="211">
        <v>33</v>
      </c>
      <c r="B40" s="212" t="s">
        <v>157</v>
      </c>
      <c r="C40" s="213" t="s">
        <v>117</v>
      </c>
      <c r="D40" s="358"/>
      <c r="E40" s="345">
        <v>0</v>
      </c>
      <c r="F40" s="345">
        <v>0</v>
      </c>
      <c r="G40" s="345">
        <v>1206.9000000000001</v>
      </c>
      <c r="H40" s="345">
        <v>0</v>
      </c>
      <c r="I40" s="342">
        <f>G40</f>
        <v>1206.9000000000001</v>
      </c>
      <c r="J40" s="346">
        <v>0</v>
      </c>
    </row>
    <row r="41" spans="1:12" ht="18" x14ac:dyDescent="0.25">
      <c r="A41" s="208">
        <v>34</v>
      </c>
      <c r="B41" s="209" t="s">
        <v>158</v>
      </c>
      <c r="C41" s="210" t="s">
        <v>117</v>
      </c>
      <c r="D41" s="357"/>
      <c r="E41" s="340">
        <v>0</v>
      </c>
      <c r="F41" s="340">
        <v>0</v>
      </c>
      <c r="G41" s="340">
        <v>0</v>
      </c>
      <c r="H41" s="340">
        <v>1206.9000000000001</v>
      </c>
      <c r="I41" s="340">
        <v>0</v>
      </c>
      <c r="J41" s="347">
        <f>H41</f>
        <v>1206.9000000000001</v>
      </c>
    </row>
    <row r="42" spans="1:12" ht="18" x14ac:dyDescent="0.25">
      <c r="A42" s="211">
        <v>35</v>
      </c>
      <c r="B42" s="212" t="s">
        <v>159</v>
      </c>
      <c r="C42" s="213" t="s">
        <v>117</v>
      </c>
      <c r="D42" s="358"/>
      <c r="E42" s="345">
        <v>0</v>
      </c>
      <c r="F42" s="345">
        <v>0</v>
      </c>
      <c r="G42" s="345">
        <v>6376.7</v>
      </c>
      <c r="H42" s="345">
        <v>0</v>
      </c>
      <c r="I42" s="342">
        <f>G42</f>
        <v>6376.7</v>
      </c>
      <c r="J42" s="346">
        <v>0</v>
      </c>
    </row>
    <row r="43" spans="1:12" ht="18" x14ac:dyDescent="0.25">
      <c r="A43" s="208">
        <v>36</v>
      </c>
      <c r="B43" s="209" t="s">
        <v>160</v>
      </c>
      <c r="C43" s="210" t="s">
        <v>117</v>
      </c>
      <c r="D43" s="357"/>
      <c r="E43" s="340">
        <v>0</v>
      </c>
      <c r="F43" s="340">
        <v>0</v>
      </c>
      <c r="G43" s="340">
        <v>0</v>
      </c>
      <c r="H43" s="340">
        <v>6376.7</v>
      </c>
      <c r="I43" s="340">
        <v>0</v>
      </c>
      <c r="J43" s="347">
        <v>6376.7</v>
      </c>
    </row>
    <row r="44" spans="1:12" ht="18" x14ac:dyDescent="0.25">
      <c r="A44" s="211">
        <v>37</v>
      </c>
      <c r="B44" s="212" t="s">
        <v>161</v>
      </c>
      <c r="C44" s="213" t="s">
        <v>117</v>
      </c>
      <c r="D44" s="358"/>
      <c r="E44" s="345">
        <v>0</v>
      </c>
      <c r="F44" s="345">
        <v>0</v>
      </c>
      <c r="G44" s="345">
        <v>2049.84</v>
      </c>
      <c r="H44" s="345">
        <v>0</v>
      </c>
      <c r="I44" s="342">
        <f>G44</f>
        <v>2049.84</v>
      </c>
      <c r="J44" s="346">
        <v>0</v>
      </c>
    </row>
    <row r="45" spans="1:12" ht="18" x14ac:dyDescent="0.25">
      <c r="A45" s="208">
        <v>38</v>
      </c>
      <c r="B45" s="209" t="s">
        <v>162</v>
      </c>
      <c r="C45" s="210" t="s">
        <v>117</v>
      </c>
      <c r="D45" s="357"/>
      <c r="E45" s="340">
        <v>0</v>
      </c>
      <c r="F45" s="340">
        <v>0</v>
      </c>
      <c r="G45" s="340">
        <v>0</v>
      </c>
      <c r="H45" s="340">
        <v>2049.84</v>
      </c>
      <c r="I45" s="340">
        <v>0</v>
      </c>
      <c r="J45" s="347">
        <f>H45</f>
        <v>2049.84</v>
      </c>
    </row>
    <row r="46" spans="1:12" ht="18" x14ac:dyDescent="0.25">
      <c r="A46" s="211">
        <v>39</v>
      </c>
      <c r="B46" s="212" t="s">
        <v>163</v>
      </c>
      <c r="C46" s="213" t="s">
        <v>117</v>
      </c>
      <c r="D46" s="358"/>
      <c r="E46" s="345">
        <v>0</v>
      </c>
      <c r="F46" s="345">
        <v>0</v>
      </c>
      <c r="G46" s="345">
        <v>52199.79</v>
      </c>
      <c r="H46" s="345">
        <v>0</v>
      </c>
      <c r="I46" s="342">
        <f>G46</f>
        <v>52199.79</v>
      </c>
      <c r="J46" s="346">
        <v>0</v>
      </c>
    </row>
    <row r="47" spans="1:12" ht="18" x14ac:dyDescent="0.25">
      <c r="A47" s="208">
        <v>40</v>
      </c>
      <c r="B47" s="209" t="s">
        <v>164</v>
      </c>
      <c r="C47" s="210" t="s">
        <v>117</v>
      </c>
      <c r="D47" s="357"/>
      <c r="E47" s="340">
        <v>0</v>
      </c>
      <c r="F47" s="340">
        <v>0</v>
      </c>
      <c r="G47" s="340">
        <v>0</v>
      </c>
      <c r="H47" s="340">
        <v>52199.79</v>
      </c>
      <c r="I47" s="340">
        <v>0</v>
      </c>
      <c r="J47" s="347">
        <f>H47</f>
        <v>52199.79</v>
      </c>
    </row>
    <row r="48" spans="1:12" ht="18" x14ac:dyDescent="0.25">
      <c r="A48" s="211">
        <v>41</v>
      </c>
      <c r="B48" s="212" t="s">
        <v>165</v>
      </c>
      <c r="C48" s="213" t="s">
        <v>117</v>
      </c>
      <c r="D48" s="358"/>
      <c r="E48" s="345">
        <v>0</v>
      </c>
      <c r="F48" s="345">
        <v>0</v>
      </c>
      <c r="G48" s="345">
        <v>191.65</v>
      </c>
      <c r="H48" s="345">
        <v>0</v>
      </c>
      <c r="I48" s="342">
        <f>G48</f>
        <v>191.65</v>
      </c>
      <c r="J48" s="346">
        <v>0</v>
      </c>
    </row>
    <row r="49" spans="1:10" ht="18" x14ac:dyDescent="0.25">
      <c r="A49" s="208">
        <v>42</v>
      </c>
      <c r="B49" s="209" t="s">
        <v>166</v>
      </c>
      <c r="C49" s="210" t="s">
        <v>117</v>
      </c>
      <c r="D49" s="357"/>
      <c r="E49" s="340">
        <v>0</v>
      </c>
      <c r="F49" s="340">
        <v>0</v>
      </c>
      <c r="G49" s="340">
        <v>0</v>
      </c>
      <c r="H49" s="340">
        <v>191.65</v>
      </c>
      <c r="I49" s="340">
        <v>0</v>
      </c>
      <c r="J49" s="347">
        <f>H49</f>
        <v>191.65</v>
      </c>
    </row>
    <row r="50" spans="1:10" ht="18" x14ac:dyDescent="0.25">
      <c r="A50" s="211">
        <v>43</v>
      </c>
      <c r="B50" s="212" t="s">
        <v>167</v>
      </c>
      <c r="C50" s="213" t="s">
        <v>117</v>
      </c>
      <c r="D50" s="358"/>
      <c r="E50" s="345">
        <v>0</v>
      </c>
      <c r="F50" s="345">
        <v>0</v>
      </c>
      <c r="G50" s="345">
        <v>2999.8</v>
      </c>
      <c r="H50" s="345">
        <v>0</v>
      </c>
      <c r="I50" s="342">
        <f>G50</f>
        <v>2999.8</v>
      </c>
      <c r="J50" s="346">
        <v>0</v>
      </c>
    </row>
    <row r="51" spans="1:10" ht="18" x14ac:dyDescent="0.25">
      <c r="A51" s="208">
        <v>44</v>
      </c>
      <c r="B51" s="209" t="s">
        <v>168</v>
      </c>
      <c r="C51" s="210" t="s">
        <v>117</v>
      </c>
      <c r="D51" s="357"/>
      <c r="E51" s="340">
        <v>0</v>
      </c>
      <c r="F51" s="340">
        <v>0</v>
      </c>
      <c r="G51" s="340">
        <v>0</v>
      </c>
      <c r="H51" s="340">
        <v>2999.8</v>
      </c>
      <c r="I51" s="340">
        <v>0</v>
      </c>
      <c r="J51" s="347">
        <f>H51</f>
        <v>2999.8</v>
      </c>
    </row>
    <row r="52" spans="1:10" ht="18" x14ac:dyDescent="0.25">
      <c r="A52" s="211">
        <v>45</v>
      </c>
      <c r="B52" s="212" t="s">
        <v>169</v>
      </c>
      <c r="C52" s="213" t="s">
        <v>117</v>
      </c>
      <c r="D52" s="358"/>
      <c r="E52" s="345">
        <v>0</v>
      </c>
      <c r="F52" s="345">
        <v>0</v>
      </c>
      <c r="G52" s="345">
        <v>62.17</v>
      </c>
      <c r="H52" s="345">
        <v>0</v>
      </c>
      <c r="I52" s="342">
        <f>G52</f>
        <v>62.17</v>
      </c>
      <c r="J52" s="346">
        <v>0</v>
      </c>
    </row>
    <row r="53" spans="1:10" ht="18" x14ac:dyDescent="0.25">
      <c r="A53" s="208">
        <v>46</v>
      </c>
      <c r="B53" s="209" t="s">
        <v>170</v>
      </c>
      <c r="C53" s="210" t="s">
        <v>117</v>
      </c>
      <c r="D53" s="357"/>
      <c r="E53" s="340">
        <v>0</v>
      </c>
      <c r="F53" s="340">
        <v>0</v>
      </c>
      <c r="G53" s="340">
        <v>0</v>
      </c>
      <c r="H53" s="340">
        <v>62.17</v>
      </c>
      <c r="I53" s="340">
        <v>0</v>
      </c>
      <c r="J53" s="347">
        <f>H53</f>
        <v>62.17</v>
      </c>
    </row>
    <row r="54" spans="1:10" ht="18" x14ac:dyDescent="0.25">
      <c r="A54" s="211">
        <v>47</v>
      </c>
      <c r="B54" s="212" t="s">
        <v>171</v>
      </c>
      <c r="C54" s="213" t="s">
        <v>117</v>
      </c>
      <c r="D54" s="358"/>
      <c r="E54" s="345">
        <v>0</v>
      </c>
      <c r="F54" s="345">
        <v>0</v>
      </c>
      <c r="G54" s="345">
        <v>2283.4299999999998</v>
      </c>
      <c r="H54" s="345">
        <v>0</v>
      </c>
      <c r="I54" s="342">
        <f>G54</f>
        <v>2283.4299999999998</v>
      </c>
      <c r="J54" s="346">
        <v>0</v>
      </c>
    </row>
    <row r="55" spans="1:10" ht="18" x14ac:dyDescent="0.25">
      <c r="A55" s="208">
        <v>48</v>
      </c>
      <c r="B55" s="209" t="s">
        <v>172</v>
      </c>
      <c r="C55" s="210" t="s">
        <v>117</v>
      </c>
      <c r="D55" s="357"/>
      <c r="E55" s="340">
        <v>0</v>
      </c>
      <c r="F55" s="340">
        <v>0</v>
      </c>
      <c r="G55" s="340">
        <v>0</v>
      </c>
      <c r="H55" s="340">
        <v>2283.4299999999998</v>
      </c>
      <c r="I55" s="340">
        <v>0</v>
      </c>
      <c r="J55" s="347">
        <f>H55</f>
        <v>2283.4299999999998</v>
      </c>
    </row>
    <row r="56" spans="1:10" ht="18" x14ac:dyDescent="0.25">
      <c r="A56" s="211">
        <v>49</v>
      </c>
      <c r="B56" s="212" t="s">
        <v>173</v>
      </c>
      <c r="C56" s="213" t="s">
        <v>117</v>
      </c>
      <c r="D56" s="358"/>
      <c r="E56" s="345">
        <v>0</v>
      </c>
      <c r="F56" s="345">
        <v>0</v>
      </c>
      <c r="G56" s="345">
        <v>204.62</v>
      </c>
      <c r="H56" s="345">
        <v>0</v>
      </c>
      <c r="I56" s="342">
        <f>G56</f>
        <v>204.62</v>
      </c>
      <c r="J56" s="346">
        <v>0</v>
      </c>
    </row>
    <row r="57" spans="1:10" ht="18" x14ac:dyDescent="0.25">
      <c r="A57" s="208">
        <v>50</v>
      </c>
      <c r="B57" s="209" t="s">
        <v>174</v>
      </c>
      <c r="C57" s="210" t="s">
        <v>117</v>
      </c>
      <c r="D57" s="357"/>
      <c r="E57" s="340">
        <v>0</v>
      </c>
      <c r="F57" s="340">
        <v>0</v>
      </c>
      <c r="G57" s="340">
        <v>0</v>
      </c>
      <c r="H57" s="340">
        <v>204.62</v>
      </c>
      <c r="I57" s="340">
        <v>0</v>
      </c>
      <c r="J57" s="347">
        <f>H57</f>
        <v>204.62</v>
      </c>
    </row>
    <row r="58" spans="1:10" ht="18" x14ac:dyDescent="0.25">
      <c r="A58" s="211">
        <v>51</v>
      </c>
      <c r="B58" s="212" t="s">
        <v>175</v>
      </c>
      <c r="C58" s="213" t="s">
        <v>117</v>
      </c>
      <c r="D58" s="358"/>
      <c r="E58" s="345">
        <v>0</v>
      </c>
      <c r="F58" s="345">
        <v>0</v>
      </c>
      <c r="G58" s="345">
        <v>155600</v>
      </c>
      <c r="H58" s="345">
        <v>3000</v>
      </c>
      <c r="I58" s="342">
        <f>G58-H58</f>
        <v>152600</v>
      </c>
      <c r="J58" s="346">
        <v>0</v>
      </c>
    </row>
    <row r="59" spans="1:10" ht="18" x14ac:dyDescent="0.25">
      <c r="A59" s="208">
        <v>52</v>
      </c>
      <c r="B59" s="209" t="s">
        <v>176</v>
      </c>
      <c r="C59" s="210" t="s">
        <v>117</v>
      </c>
      <c r="D59" s="357"/>
      <c r="E59" s="340">
        <v>0</v>
      </c>
      <c r="F59" s="340">
        <v>0</v>
      </c>
      <c r="G59" s="340">
        <v>750000</v>
      </c>
      <c r="H59" s="340">
        <v>0</v>
      </c>
      <c r="I59" s="342">
        <f>G59</f>
        <v>750000</v>
      </c>
      <c r="J59" s="347">
        <v>0</v>
      </c>
    </row>
    <row r="60" spans="1:10" ht="18" x14ac:dyDescent="0.25">
      <c r="A60" s="211">
        <v>53</v>
      </c>
      <c r="B60" s="212" t="s">
        <v>177</v>
      </c>
      <c r="C60" s="213" t="s">
        <v>117</v>
      </c>
      <c r="D60" s="358"/>
      <c r="E60" s="345">
        <v>0</v>
      </c>
      <c r="F60" s="345">
        <v>0</v>
      </c>
      <c r="G60" s="345">
        <v>14794.25</v>
      </c>
      <c r="H60" s="345">
        <v>0</v>
      </c>
      <c r="I60" s="342">
        <f>G60</f>
        <v>14794.25</v>
      </c>
      <c r="J60" s="346">
        <v>0</v>
      </c>
    </row>
    <row r="61" spans="1:10" ht="18" x14ac:dyDescent="0.25">
      <c r="A61" s="208">
        <v>54</v>
      </c>
      <c r="B61" s="209" t="s">
        <v>178</v>
      </c>
      <c r="C61" s="210" t="s">
        <v>117</v>
      </c>
      <c r="D61" s="357"/>
      <c r="E61" s="340">
        <v>0</v>
      </c>
      <c r="F61" s="340">
        <v>0</v>
      </c>
      <c r="G61" s="340">
        <v>152210</v>
      </c>
      <c r="H61" s="340">
        <v>0</v>
      </c>
      <c r="I61" s="342">
        <f>G61</f>
        <v>152210</v>
      </c>
      <c r="J61" s="347">
        <v>0</v>
      </c>
    </row>
    <row r="62" spans="1:10" ht="18.75" thickBot="1" x14ac:dyDescent="0.3">
      <c r="A62" s="214">
        <v>55</v>
      </c>
      <c r="B62" s="215" t="s">
        <v>179</v>
      </c>
      <c r="C62" s="216" t="s">
        <v>117</v>
      </c>
      <c r="D62" s="359"/>
      <c r="E62" s="352">
        <v>0</v>
      </c>
      <c r="F62" s="352">
        <v>0</v>
      </c>
      <c r="G62" s="352">
        <v>162540.21</v>
      </c>
      <c r="H62" s="352">
        <v>0</v>
      </c>
      <c r="I62" s="353">
        <f>G62</f>
        <v>162540.21</v>
      </c>
      <c r="J62" s="354">
        <v>0</v>
      </c>
    </row>
    <row r="63" spans="1:10" ht="18" x14ac:dyDescent="0.25">
      <c r="A63" s="409" t="s">
        <v>180</v>
      </c>
      <c r="B63" s="411" t="s">
        <v>181</v>
      </c>
      <c r="C63" s="217" t="s">
        <v>115</v>
      </c>
      <c r="D63" s="360"/>
      <c r="E63" s="413">
        <f>SUM(E8:E62)</f>
        <v>2957636.5500000003</v>
      </c>
      <c r="F63" s="414"/>
      <c r="G63" s="413">
        <f>SUM(G8:G62)</f>
        <v>49214457.969999999</v>
      </c>
      <c r="H63" s="414"/>
      <c r="I63" s="415">
        <f>SUM(I8:I62)</f>
        <v>23846237.990000006</v>
      </c>
      <c r="J63" s="416"/>
    </row>
    <row r="64" spans="1:10" ht="18.75" thickBot="1" x14ac:dyDescent="0.3">
      <c r="A64" s="410"/>
      <c r="B64" s="412"/>
      <c r="C64" s="218" t="s">
        <v>116</v>
      </c>
      <c r="D64" s="361"/>
      <c r="E64" s="417">
        <f>SUM(F8:F62)</f>
        <v>2957636.55</v>
      </c>
      <c r="F64" s="418"/>
      <c r="G64" s="417">
        <f>SUM(H8:H62)</f>
        <v>49214458.07</v>
      </c>
      <c r="H64" s="418"/>
      <c r="I64" s="419">
        <f>SUM(J8:J62)</f>
        <v>23846237.989999998</v>
      </c>
      <c r="J64" s="420"/>
    </row>
    <row r="65" spans="5:10" ht="15" x14ac:dyDescent="0.2">
      <c r="E65" s="355"/>
      <c r="F65" s="355"/>
      <c r="G65" s="355"/>
      <c r="H65" s="355"/>
      <c r="I65" s="355"/>
      <c r="J65" s="355"/>
    </row>
    <row r="66" spans="5:10" ht="15" x14ac:dyDescent="0.2">
      <c r="E66" s="355"/>
      <c r="F66" s="355"/>
      <c r="G66" s="355"/>
      <c r="H66" s="355"/>
      <c r="I66" s="355"/>
      <c r="J66" s="355"/>
    </row>
    <row r="67" spans="5:10" ht="15" x14ac:dyDescent="0.2">
      <c r="E67" s="355"/>
      <c r="F67" s="355"/>
      <c r="G67" s="355"/>
      <c r="H67" s="355"/>
      <c r="I67" s="355"/>
      <c r="J67" s="355"/>
    </row>
  </sheetData>
  <autoFilter ref="A7:L64" xr:uid="{00000000-0009-0000-0000-000000000000}"/>
  <mergeCells count="23">
    <mergeCell ref="I6:J6"/>
    <mergeCell ref="A63:A64"/>
    <mergeCell ref="B63:B64"/>
    <mergeCell ref="E63:F63"/>
    <mergeCell ref="G63:H63"/>
    <mergeCell ref="I63:J63"/>
    <mergeCell ref="E64:F64"/>
    <mergeCell ref="G64:H64"/>
    <mergeCell ref="I64:J64"/>
    <mergeCell ref="A6:A7"/>
    <mergeCell ref="B6:B7"/>
    <mergeCell ref="C6:C7"/>
    <mergeCell ref="D6:D7"/>
    <mergeCell ref="E6:F6"/>
    <mergeCell ref="G6:H6"/>
    <mergeCell ref="A4:B4"/>
    <mergeCell ref="C4:H4"/>
    <mergeCell ref="I4:J4"/>
    <mergeCell ref="A1:B1"/>
    <mergeCell ref="I1:J1"/>
    <mergeCell ref="A2:B2"/>
    <mergeCell ref="E2:G2"/>
    <mergeCell ref="A3:B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rightToLeft="1" tabSelected="1" topLeftCell="B1" zoomScale="130" zoomScaleNormal="130" zoomScaleSheetLayoutView="130" workbookViewId="0">
      <selection activeCell="F15" sqref="F15"/>
    </sheetView>
  </sheetViews>
  <sheetFormatPr defaultColWidth="9.375" defaultRowHeight="20.25" x14ac:dyDescent="0.2"/>
  <cols>
    <col min="1" max="1" width="3.375" style="1" hidden="1" customWidth="1"/>
    <col min="2" max="2" width="29.625" style="1" customWidth="1"/>
    <col min="3" max="3" width="1.125" style="6" customWidth="1"/>
    <col min="4" max="4" width="8.625" style="1" customWidth="1"/>
    <col min="5" max="5" width="6.75" style="1" customWidth="1"/>
    <col min="6" max="6" width="13" style="249" customWidth="1"/>
    <col min="7" max="7" width="2.375" style="249" customWidth="1"/>
    <col min="8" max="8" width="14.625" style="249" customWidth="1"/>
    <col min="9" max="9" width="2.25" style="1" customWidth="1"/>
    <col min="10" max="10" width="1.125" style="1" customWidth="1"/>
    <col min="11" max="11" width="6.75" style="1" customWidth="1"/>
    <col min="12" max="16" width="9.375" style="1"/>
    <col min="17" max="17" width="11.375" style="1" customWidth="1"/>
    <col min="18" max="250" width="9.375" style="1"/>
    <col min="251" max="251" width="12.375" style="1" customWidth="1"/>
    <col min="252" max="252" width="34.375" style="1" customWidth="1"/>
    <col min="253" max="253" width="2.375" style="1" customWidth="1"/>
    <col min="254" max="255" width="8.375" style="1" customWidth="1"/>
    <col min="256" max="257" width="17.375" style="1" customWidth="1"/>
    <col min="258" max="258" width="0.375" style="1" customWidth="1"/>
    <col min="259" max="259" width="12.375" style="1" bestFit="1" customWidth="1"/>
    <col min="260" max="506" width="9.375" style="1"/>
    <col min="507" max="507" width="12.375" style="1" customWidth="1"/>
    <col min="508" max="508" width="34.375" style="1" customWidth="1"/>
    <col min="509" max="509" width="2.375" style="1" customWidth="1"/>
    <col min="510" max="511" width="8.375" style="1" customWidth="1"/>
    <col min="512" max="513" width="17.375" style="1" customWidth="1"/>
    <col min="514" max="514" width="0.375" style="1" customWidth="1"/>
    <col min="515" max="515" width="12.375" style="1" bestFit="1" customWidth="1"/>
    <col min="516" max="762" width="9.375" style="1"/>
    <col min="763" max="763" width="12.375" style="1" customWidth="1"/>
    <col min="764" max="764" width="34.375" style="1" customWidth="1"/>
    <col min="765" max="765" width="2.375" style="1" customWidth="1"/>
    <col min="766" max="767" width="8.375" style="1" customWidth="1"/>
    <col min="768" max="769" width="17.375" style="1" customWidth="1"/>
    <col min="770" max="770" width="0.375" style="1" customWidth="1"/>
    <col min="771" max="771" width="12.375" style="1" bestFit="1" customWidth="1"/>
    <col min="772" max="1018" width="9.375" style="1"/>
    <col min="1019" max="1019" width="12.375" style="1" customWidth="1"/>
    <col min="1020" max="1020" width="34.375" style="1" customWidth="1"/>
    <col min="1021" max="1021" width="2.375" style="1" customWidth="1"/>
    <col min="1022" max="1023" width="8.375" style="1" customWidth="1"/>
    <col min="1024" max="1025" width="17.375" style="1" customWidth="1"/>
    <col min="1026" max="1026" width="0.375" style="1" customWidth="1"/>
    <col min="1027" max="1027" width="12.375" style="1" bestFit="1" customWidth="1"/>
    <col min="1028" max="1274" width="9.375" style="1"/>
    <col min="1275" max="1275" width="12.375" style="1" customWidth="1"/>
    <col min="1276" max="1276" width="34.375" style="1" customWidth="1"/>
    <col min="1277" max="1277" width="2.375" style="1" customWidth="1"/>
    <col min="1278" max="1279" width="8.375" style="1" customWidth="1"/>
    <col min="1280" max="1281" width="17.375" style="1" customWidth="1"/>
    <col min="1282" max="1282" width="0.375" style="1" customWidth="1"/>
    <col min="1283" max="1283" width="12.375" style="1" bestFit="1" customWidth="1"/>
    <col min="1284" max="1530" width="9.375" style="1"/>
    <col min="1531" max="1531" width="12.375" style="1" customWidth="1"/>
    <col min="1532" max="1532" width="34.375" style="1" customWidth="1"/>
    <col min="1533" max="1533" width="2.375" style="1" customWidth="1"/>
    <col min="1534" max="1535" width="8.375" style="1" customWidth="1"/>
    <col min="1536" max="1537" width="17.375" style="1" customWidth="1"/>
    <col min="1538" max="1538" width="0.375" style="1" customWidth="1"/>
    <col min="1539" max="1539" width="12.375" style="1" bestFit="1" customWidth="1"/>
    <col min="1540" max="1786" width="9.375" style="1"/>
    <col min="1787" max="1787" width="12.375" style="1" customWidth="1"/>
    <col min="1788" max="1788" width="34.375" style="1" customWidth="1"/>
    <col min="1789" max="1789" width="2.375" style="1" customWidth="1"/>
    <col min="1790" max="1791" width="8.375" style="1" customWidth="1"/>
    <col min="1792" max="1793" width="17.375" style="1" customWidth="1"/>
    <col min="1794" max="1794" width="0.375" style="1" customWidth="1"/>
    <col min="1795" max="1795" width="12.375" style="1" bestFit="1" customWidth="1"/>
    <col min="1796" max="2042" width="9.375" style="1"/>
    <col min="2043" max="2043" width="12.375" style="1" customWidth="1"/>
    <col min="2044" max="2044" width="34.375" style="1" customWidth="1"/>
    <col min="2045" max="2045" width="2.375" style="1" customWidth="1"/>
    <col min="2046" max="2047" width="8.375" style="1" customWidth="1"/>
    <col min="2048" max="2049" width="17.375" style="1" customWidth="1"/>
    <col min="2050" max="2050" width="0.375" style="1" customWidth="1"/>
    <col min="2051" max="2051" width="12.375" style="1" bestFit="1" customWidth="1"/>
    <col min="2052" max="2298" width="9.375" style="1"/>
    <col min="2299" max="2299" width="12.375" style="1" customWidth="1"/>
    <col min="2300" max="2300" width="34.375" style="1" customWidth="1"/>
    <col min="2301" max="2301" width="2.375" style="1" customWidth="1"/>
    <col min="2302" max="2303" width="8.375" style="1" customWidth="1"/>
    <col min="2304" max="2305" width="17.375" style="1" customWidth="1"/>
    <col min="2306" max="2306" width="0.375" style="1" customWidth="1"/>
    <col min="2307" max="2307" width="12.375" style="1" bestFit="1" customWidth="1"/>
    <col min="2308" max="2554" width="9.375" style="1"/>
    <col min="2555" max="2555" width="12.375" style="1" customWidth="1"/>
    <col min="2556" max="2556" width="34.375" style="1" customWidth="1"/>
    <col min="2557" max="2557" width="2.375" style="1" customWidth="1"/>
    <col min="2558" max="2559" width="8.375" style="1" customWidth="1"/>
    <col min="2560" max="2561" width="17.375" style="1" customWidth="1"/>
    <col min="2562" max="2562" width="0.375" style="1" customWidth="1"/>
    <col min="2563" max="2563" width="12.375" style="1" bestFit="1" customWidth="1"/>
    <col min="2564" max="2810" width="9.375" style="1"/>
    <col min="2811" max="2811" width="12.375" style="1" customWidth="1"/>
    <col min="2812" max="2812" width="34.375" style="1" customWidth="1"/>
    <col min="2813" max="2813" width="2.375" style="1" customWidth="1"/>
    <col min="2814" max="2815" width="8.375" style="1" customWidth="1"/>
    <col min="2816" max="2817" width="17.375" style="1" customWidth="1"/>
    <col min="2818" max="2818" width="0.375" style="1" customWidth="1"/>
    <col min="2819" max="2819" width="12.375" style="1" bestFit="1" customWidth="1"/>
    <col min="2820" max="3066" width="9.375" style="1"/>
    <col min="3067" max="3067" width="12.375" style="1" customWidth="1"/>
    <col min="3068" max="3068" width="34.375" style="1" customWidth="1"/>
    <col min="3069" max="3069" width="2.375" style="1" customWidth="1"/>
    <col min="3070" max="3071" width="8.375" style="1" customWidth="1"/>
    <col min="3072" max="3073" width="17.375" style="1" customWidth="1"/>
    <col min="3074" max="3074" width="0.375" style="1" customWidth="1"/>
    <col min="3075" max="3075" width="12.375" style="1" bestFit="1" customWidth="1"/>
    <col min="3076" max="3322" width="9.375" style="1"/>
    <col min="3323" max="3323" width="12.375" style="1" customWidth="1"/>
    <col min="3324" max="3324" width="34.375" style="1" customWidth="1"/>
    <col min="3325" max="3325" width="2.375" style="1" customWidth="1"/>
    <col min="3326" max="3327" width="8.375" style="1" customWidth="1"/>
    <col min="3328" max="3329" width="17.375" style="1" customWidth="1"/>
    <col min="3330" max="3330" width="0.375" style="1" customWidth="1"/>
    <col min="3331" max="3331" width="12.375" style="1" bestFit="1" customWidth="1"/>
    <col min="3332" max="3578" width="9.375" style="1"/>
    <col min="3579" max="3579" width="12.375" style="1" customWidth="1"/>
    <col min="3580" max="3580" width="34.375" style="1" customWidth="1"/>
    <col min="3581" max="3581" width="2.375" style="1" customWidth="1"/>
    <col min="3582" max="3583" width="8.375" style="1" customWidth="1"/>
    <col min="3584" max="3585" width="17.375" style="1" customWidth="1"/>
    <col min="3586" max="3586" width="0.375" style="1" customWidth="1"/>
    <col min="3587" max="3587" width="12.375" style="1" bestFit="1" customWidth="1"/>
    <col min="3588" max="3834" width="9.375" style="1"/>
    <col min="3835" max="3835" width="12.375" style="1" customWidth="1"/>
    <col min="3836" max="3836" width="34.375" style="1" customWidth="1"/>
    <col min="3837" max="3837" width="2.375" style="1" customWidth="1"/>
    <col min="3838" max="3839" width="8.375" style="1" customWidth="1"/>
    <col min="3840" max="3841" width="17.375" style="1" customWidth="1"/>
    <col min="3842" max="3842" width="0.375" style="1" customWidth="1"/>
    <col min="3843" max="3843" width="12.375" style="1" bestFit="1" customWidth="1"/>
    <col min="3844" max="4090" width="9.375" style="1"/>
    <col min="4091" max="4091" width="12.375" style="1" customWidth="1"/>
    <col min="4092" max="4092" width="34.375" style="1" customWidth="1"/>
    <col min="4093" max="4093" width="2.375" style="1" customWidth="1"/>
    <col min="4094" max="4095" width="8.375" style="1" customWidth="1"/>
    <col min="4096" max="4097" width="17.375" style="1" customWidth="1"/>
    <col min="4098" max="4098" width="0.375" style="1" customWidth="1"/>
    <col min="4099" max="4099" width="12.375" style="1" bestFit="1" customWidth="1"/>
    <col min="4100" max="4346" width="9.375" style="1"/>
    <col min="4347" max="4347" width="12.375" style="1" customWidth="1"/>
    <col min="4348" max="4348" width="34.375" style="1" customWidth="1"/>
    <col min="4349" max="4349" width="2.375" style="1" customWidth="1"/>
    <col min="4350" max="4351" width="8.375" style="1" customWidth="1"/>
    <col min="4352" max="4353" width="17.375" style="1" customWidth="1"/>
    <col min="4354" max="4354" width="0.375" style="1" customWidth="1"/>
    <col min="4355" max="4355" width="12.375" style="1" bestFit="1" customWidth="1"/>
    <col min="4356" max="4602" width="9.375" style="1"/>
    <col min="4603" max="4603" width="12.375" style="1" customWidth="1"/>
    <col min="4604" max="4604" width="34.375" style="1" customWidth="1"/>
    <col min="4605" max="4605" width="2.375" style="1" customWidth="1"/>
    <col min="4606" max="4607" width="8.375" style="1" customWidth="1"/>
    <col min="4608" max="4609" width="17.375" style="1" customWidth="1"/>
    <col min="4610" max="4610" width="0.375" style="1" customWidth="1"/>
    <col min="4611" max="4611" width="12.375" style="1" bestFit="1" customWidth="1"/>
    <col min="4612" max="4858" width="9.375" style="1"/>
    <col min="4859" max="4859" width="12.375" style="1" customWidth="1"/>
    <col min="4860" max="4860" width="34.375" style="1" customWidth="1"/>
    <col min="4861" max="4861" width="2.375" style="1" customWidth="1"/>
    <col min="4862" max="4863" width="8.375" style="1" customWidth="1"/>
    <col min="4864" max="4865" width="17.375" style="1" customWidth="1"/>
    <col min="4866" max="4866" width="0.375" style="1" customWidth="1"/>
    <col min="4867" max="4867" width="12.375" style="1" bestFit="1" customWidth="1"/>
    <col min="4868" max="5114" width="9.375" style="1"/>
    <col min="5115" max="5115" width="12.375" style="1" customWidth="1"/>
    <col min="5116" max="5116" width="34.375" style="1" customWidth="1"/>
    <col min="5117" max="5117" width="2.375" style="1" customWidth="1"/>
    <col min="5118" max="5119" width="8.375" style="1" customWidth="1"/>
    <col min="5120" max="5121" width="17.375" style="1" customWidth="1"/>
    <col min="5122" max="5122" width="0.375" style="1" customWidth="1"/>
    <col min="5123" max="5123" width="12.375" style="1" bestFit="1" customWidth="1"/>
    <col min="5124" max="5370" width="9.375" style="1"/>
    <col min="5371" max="5371" width="12.375" style="1" customWidth="1"/>
    <col min="5372" max="5372" width="34.375" style="1" customWidth="1"/>
    <col min="5373" max="5373" width="2.375" style="1" customWidth="1"/>
    <col min="5374" max="5375" width="8.375" style="1" customWidth="1"/>
    <col min="5376" max="5377" width="17.375" style="1" customWidth="1"/>
    <col min="5378" max="5378" width="0.375" style="1" customWidth="1"/>
    <col min="5379" max="5379" width="12.375" style="1" bestFit="1" customWidth="1"/>
    <col min="5380" max="5626" width="9.375" style="1"/>
    <col min="5627" max="5627" width="12.375" style="1" customWidth="1"/>
    <col min="5628" max="5628" width="34.375" style="1" customWidth="1"/>
    <col min="5629" max="5629" width="2.375" style="1" customWidth="1"/>
    <col min="5630" max="5631" width="8.375" style="1" customWidth="1"/>
    <col min="5632" max="5633" width="17.375" style="1" customWidth="1"/>
    <col min="5634" max="5634" width="0.375" style="1" customWidth="1"/>
    <col min="5635" max="5635" width="12.375" style="1" bestFit="1" customWidth="1"/>
    <col min="5636" max="5882" width="9.375" style="1"/>
    <col min="5883" max="5883" width="12.375" style="1" customWidth="1"/>
    <col min="5884" max="5884" width="34.375" style="1" customWidth="1"/>
    <col min="5885" max="5885" width="2.375" style="1" customWidth="1"/>
    <col min="5886" max="5887" width="8.375" style="1" customWidth="1"/>
    <col min="5888" max="5889" width="17.375" style="1" customWidth="1"/>
    <col min="5890" max="5890" width="0.375" style="1" customWidth="1"/>
    <col min="5891" max="5891" width="12.375" style="1" bestFit="1" customWidth="1"/>
    <col min="5892" max="6138" width="9.375" style="1"/>
    <col min="6139" max="6139" width="12.375" style="1" customWidth="1"/>
    <col min="6140" max="6140" width="34.375" style="1" customWidth="1"/>
    <col min="6141" max="6141" width="2.375" style="1" customWidth="1"/>
    <col min="6142" max="6143" width="8.375" style="1" customWidth="1"/>
    <col min="6144" max="6145" width="17.375" style="1" customWidth="1"/>
    <col min="6146" max="6146" width="0.375" style="1" customWidth="1"/>
    <col min="6147" max="6147" width="12.375" style="1" bestFit="1" customWidth="1"/>
    <col min="6148" max="6394" width="9.375" style="1"/>
    <col min="6395" max="6395" width="12.375" style="1" customWidth="1"/>
    <col min="6396" max="6396" width="34.375" style="1" customWidth="1"/>
    <col min="6397" max="6397" width="2.375" style="1" customWidth="1"/>
    <col min="6398" max="6399" width="8.375" style="1" customWidth="1"/>
    <col min="6400" max="6401" width="17.375" style="1" customWidth="1"/>
    <col min="6402" max="6402" width="0.375" style="1" customWidth="1"/>
    <col min="6403" max="6403" width="12.375" style="1" bestFit="1" customWidth="1"/>
    <col min="6404" max="6650" width="9.375" style="1"/>
    <col min="6651" max="6651" width="12.375" style="1" customWidth="1"/>
    <col min="6652" max="6652" width="34.375" style="1" customWidth="1"/>
    <col min="6653" max="6653" width="2.375" style="1" customWidth="1"/>
    <col min="6654" max="6655" width="8.375" style="1" customWidth="1"/>
    <col min="6656" max="6657" width="17.375" style="1" customWidth="1"/>
    <col min="6658" max="6658" width="0.375" style="1" customWidth="1"/>
    <col min="6659" max="6659" width="12.375" style="1" bestFit="1" customWidth="1"/>
    <col min="6660" max="6906" width="9.375" style="1"/>
    <col min="6907" max="6907" width="12.375" style="1" customWidth="1"/>
    <col min="6908" max="6908" width="34.375" style="1" customWidth="1"/>
    <col min="6909" max="6909" width="2.375" style="1" customWidth="1"/>
    <col min="6910" max="6911" width="8.375" style="1" customWidth="1"/>
    <col min="6912" max="6913" width="17.375" style="1" customWidth="1"/>
    <col min="6914" max="6914" width="0.375" style="1" customWidth="1"/>
    <col min="6915" max="6915" width="12.375" style="1" bestFit="1" customWidth="1"/>
    <col min="6916" max="7162" width="9.375" style="1"/>
    <col min="7163" max="7163" width="12.375" style="1" customWidth="1"/>
    <col min="7164" max="7164" width="34.375" style="1" customWidth="1"/>
    <col min="7165" max="7165" width="2.375" style="1" customWidth="1"/>
    <col min="7166" max="7167" width="8.375" style="1" customWidth="1"/>
    <col min="7168" max="7169" width="17.375" style="1" customWidth="1"/>
    <col min="7170" max="7170" width="0.375" style="1" customWidth="1"/>
    <col min="7171" max="7171" width="12.375" style="1" bestFit="1" customWidth="1"/>
    <col min="7172" max="7418" width="9.375" style="1"/>
    <col min="7419" max="7419" width="12.375" style="1" customWidth="1"/>
    <col min="7420" max="7420" width="34.375" style="1" customWidth="1"/>
    <col min="7421" max="7421" width="2.375" style="1" customWidth="1"/>
    <col min="7422" max="7423" width="8.375" style="1" customWidth="1"/>
    <col min="7424" max="7425" width="17.375" style="1" customWidth="1"/>
    <col min="7426" max="7426" width="0.375" style="1" customWidth="1"/>
    <col min="7427" max="7427" width="12.375" style="1" bestFit="1" customWidth="1"/>
    <col min="7428" max="7674" width="9.375" style="1"/>
    <col min="7675" max="7675" width="12.375" style="1" customWidth="1"/>
    <col min="7676" max="7676" width="34.375" style="1" customWidth="1"/>
    <col min="7677" max="7677" width="2.375" style="1" customWidth="1"/>
    <col min="7678" max="7679" width="8.375" style="1" customWidth="1"/>
    <col min="7680" max="7681" width="17.375" style="1" customWidth="1"/>
    <col min="7682" max="7682" width="0.375" style="1" customWidth="1"/>
    <col min="7683" max="7683" width="12.375" style="1" bestFit="1" customWidth="1"/>
    <col min="7684" max="7930" width="9.375" style="1"/>
    <col min="7931" max="7931" width="12.375" style="1" customWidth="1"/>
    <col min="7932" max="7932" width="34.375" style="1" customWidth="1"/>
    <col min="7933" max="7933" width="2.375" style="1" customWidth="1"/>
    <col min="7934" max="7935" width="8.375" style="1" customWidth="1"/>
    <col min="7936" max="7937" width="17.375" style="1" customWidth="1"/>
    <col min="7938" max="7938" width="0.375" style="1" customWidth="1"/>
    <col min="7939" max="7939" width="12.375" style="1" bestFit="1" customWidth="1"/>
    <col min="7940" max="8186" width="9.375" style="1"/>
    <col min="8187" max="8187" width="12.375" style="1" customWidth="1"/>
    <col min="8188" max="8188" width="34.375" style="1" customWidth="1"/>
    <col min="8189" max="8189" width="2.375" style="1" customWidth="1"/>
    <col min="8190" max="8191" width="8.375" style="1" customWidth="1"/>
    <col min="8192" max="8193" width="17.375" style="1" customWidth="1"/>
    <col min="8194" max="8194" width="0.375" style="1" customWidth="1"/>
    <col min="8195" max="8195" width="12.375" style="1" bestFit="1" customWidth="1"/>
    <col min="8196" max="8442" width="9.375" style="1"/>
    <col min="8443" max="8443" width="12.375" style="1" customWidth="1"/>
    <col min="8444" max="8444" width="34.375" style="1" customWidth="1"/>
    <col min="8445" max="8445" width="2.375" style="1" customWidth="1"/>
    <col min="8446" max="8447" width="8.375" style="1" customWidth="1"/>
    <col min="8448" max="8449" width="17.375" style="1" customWidth="1"/>
    <col min="8450" max="8450" width="0.375" style="1" customWidth="1"/>
    <col min="8451" max="8451" width="12.375" style="1" bestFit="1" customWidth="1"/>
    <col min="8452" max="8698" width="9.375" style="1"/>
    <col min="8699" max="8699" width="12.375" style="1" customWidth="1"/>
    <col min="8700" max="8700" width="34.375" style="1" customWidth="1"/>
    <col min="8701" max="8701" width="2.375" style="1" customWidth="1"/>
    <col min="8702" max="8703" width="8.375" style="1" customWidth="1"/>
    <col min="8704" max="8705" width="17.375" style="1" customWidth="1"/>
    <col min="8706" max="8706" width="0.375" style="1" customWidth="1"/>
    <col min="8707" max="8707" width="12.375" style="1" bestFit="1" customWidth="1"/>
    <col min="8708" max="8954" width="9.375" style="1"/>
    <col min="8955" max="8955" width="12.375" style="1" customWidth="1"/>
    <col min="8956" max="8956" width="34.375" style="1" customWidth="1"/>
    <col min="8957" max="8957" width="2.375" style="1" customWidth="1"/>
    <col min="8958" max="8959" width="8.375" style="1" customWidth="1"/>
    <col min="8960" max="8961" width="17.375" style="1" customWidth="1"/>
    <col min="8962" max="8962" width="0.375" style="1" customWidth="1"/>
    <col min="8963" max="8963" width="12.375" style="1" bestFit="1" customWidth="1"/>
    <col min="8964" max="9210" width="9.375" style="1"/>
    <col min="9211" max="9211" width="12.375" style="1" customWidth="1"/>
    <col min="9212" max="9212" width="34.375" style="1" customWidth="1"/>
    <col min="9213" max="9213" width="2.375" style="1" customWidth="1"/>
    <col min="9214" max="9215" width="8.375" style="1" customWidth="1"/>
    <col min="9216" max="9217" width="17.375" style="1" customWidth="1"/>
    <col min="9218" max="9218" width="0.375" style="1" customWidth="1"/>
    <col min="9219" max="9219" width="12.375" style="1" bestFit="1" customWidth="1"/>
    <col min="9220" max="9466" width="9.375" style="1"/>
    <col min="9467" max="9467" width="12.375" style="1" customWidth="1"/>
    <col min="9468" max="9468" width="34.375" style="1" customWidth="1"/>
    <col min="9469" max="9469" width="2.375" style="1" customWidth="1"/>
    <col min="9470" max="9471" width="8.375" style="1" customWidth="1"/>
    <col min="9472" max="9473" width="17.375" style="1" customWidth="1"/>
    <col min="9474" max="9474" width="0.375" style="1" customWidth="1"/>
    <col min="9475" max="9475" width="12.375" style="1" bestFit="1" customWidth="1"/>
    <col min="9476" max="9722" width="9.375" style="1"/>
    <col min="9723" max="9723" width="12.375" style="1" customWidth="1"/>
    <col min="9724" max="9724" width="34.375" style="1" customWidth="1"/>
    <col min="9725" max="9725" width="2.375" style="1" customWidth="1"/>
    <col min="9726" max="9727" width="8.375" style="1" customWidth="1"/>
    <col min="9728" max="9729" width="17.375" style="1" customWidth="1"/>
    <col min="9730" max="9730" width="0.375" style="1" customWidth="1"/>
    <col min="9731" max="9731" width="12.375" style="1" bestFit="1" customWidth="1"/>
    <col min="9732" max="9978" width="9.375" style="1"/>
    <col min="9979" max="9979" width="12.375" style="1" customWidth="1"/>
    <col min="9980" max="9980" width="34.375" style="1" customWidth="1"/>
    <col min="9981" max="9981" width="2.375" style="1" customWidth="1"/>
    <col min="9982" max="9983" width="8.375" style="1" customWidth="1"/>
    <col min="9984" max="9985" width="17.375" style="1" customWidth="1"/>
    <col min="9986" max="9986" width="0.375" style="1" customWidth="1"/>
    <col min="9987" max="9987" width="12.375" style="1" bestFit="1" customWidth="1"/>
    <col min="9988" max="10234" width="9.375" style="1"/>
    <col min="10235" max="10235" width="12.375" style="1" customWidth="1"/>
    <col min="10236" max="10236" width="34.375" style="1" customWidth="1"/>
    <col min="10237" max="10237" width="2.375" style="1" customWidth="1"/>
    <col min="10238" max="10239" width="8.375" style="1" customWidth="1"/>
    <col min="10240" max="10241" width="17.375" style="1" customWidth="1"/>
    <col min="10242" max="10242" width="0.375" style="1" customWidth="1"/>
    <col min="10243" max="10243" width="12.375" style="1" bestFit="1" customWidth="1"/>
    <col min="10244" max="10490" width="9.375" style="1"/>
    <col min="10491" max="10491" width="12.375" style="1" customWidth="1"/>
    <col min="10492" max="10492" width="34.375" style="1" customWidth="1"/>
    <col min="10493" max="10493" width="2.375" style="1" customWidth="1"/>
    <col min="10494" max="10495" width="8.375" style="1" customWidth="1"/>
    <col min="10496" max="10497" width="17.375" style="1" customWidth="1"/>
    <col min="10498" max="10498" width="0.375" style="1" customWidth="1"/>
    <col min="10499" max="10499" width="12.375" style="1" bestFit="1" customWidth="1"/>
    <col min="10500" max="10746" width="9.375" style="1"/>
    <col min="10747" max="10747" width="12.375" style="1" customWidth="1"/>
    <col min="10748" max="10748" width="34.375" style="1" customWidth="1"/>
    <col min="10749" max="10749" width="2.375" style="1" customWidth="1"/>
    <col min="10750" max="10751" width="8.375" style="1" customWidth="1"/>
    <col min="10752" max="10753" width="17.375" style="1" customWidth="1"/>
    <col min="10754" max="10754" width="0.375" style="1" customWidth="1"/>
    <col min="10755" max="10755" width="12.375" style="1" bestFit="1" customWidth="1"/>
    <col min="10756" max="11002" width="9.375" style="1"/>
    <col min="11003" max="11003" width="12.375" style="1" customWidth="1"/>
    <col min="11004" max="11004" width="34.375" style="1" customWidth="1"/>
    <col min="11005" max="11005" width="2.375" style="1" customWidth="1"/>
    <col min="11006" max="11007" width="8.375" style="1" customWidth="1"/>
    <col min="11008" max="11009" width="17.375" style="1" customWidth="1"/>
    <col min="11010" max="11010" width="0.375" style="1" customWidth="1"/>
    <col min="11011" max="11011" width="12.375" style="1" bestFit="1" customWidth="1"/>
    <col min="11012" max="11258" width="9.375" style="1"/>
    <col min="11259" max="11259" width="12.375" style="1" customWidth="1"/>
    <col min="11260" max="11260" width="34.375" style="1" customWidth="1"/>
    <col min="11261" max="11261" width="2.375" style="1" customWidth="1"/>
    <col min="11262" max="11263" width="8.375" style="1" customWidth="1"/>
    <col min="11264" max="11265" width="17.375" style="1" customWidth="1"/>
    <col min="11266" max="11266" width="0.375" style="1" customWidth="1"/>
    <col min="11267" max="11267" width="12.375" style="1" bestFit="1" customWidth="1"/>
    <col min="11268" max="11514" width="9.375" style="1"/>
    <col min="11515" max="11515" width="12.375" style="1" customWidth="1"/>
    <col min="11516" max="11516" width="34.375" style="1" customWidth="1"/>
    <col min="11517" max="11517" width="2.375" style="1" customWidth="1"/>
    <col min="11518" max="11519" width="8.375" style="1" customWidth="1"/>
    <col min="11520" max="11521" width="17.375" style="1" customWidth="1"/>
    <col min="11522" max="11522" width="0.375" style="1" customWidth="1"/>
    <col min="11523" max="11523" width="12.375" style="1" bestFit="1" customWidth="1"/>
    <col min="11524" max="11770" width="9.375" style="1"/>
    <col min="11771" max="11771" width="12.375" style="1" customWidth="1"/>
    <col min="11772" max="11772" width="34.375" style="1" customWidth="1"/>
    <col min="11773" max="11773" width="2.375" style="1" customWidth="1"/>
    <col min="11774" max="11775" width="8.375" style="1" customWidth="1"/>
    <col min="11776" max="11777" width="17.375" style="1" customWidth="1"/>
    <col min="11778" max="11778" width="0.375" style="1" customWidth="1"/>
    <col min="11779" max="11779" width="12.375" style="1" bestFit="1" customWidth="1"/>
    <col min="11780" max="12026" width="9.375" style="1"/>
    <col min="12027" max="12027" width="12.375" style="1" customWidth="1"/>
    <col min="12028" max="12028" width="34.375" style="1" customWidth="1"/>
    <col min="12029" max="12029" width="2.375" style="1" customWidth="1"/>
    <col min="12030" max="12031" width="8.375" style="1" customWidth="1"/>
    <col min="12032" max="12033" width="17.375" style="1" customWidth="1"/>
    <col min="12034" max="12034" width="0.375" style="1" customWidth="1"/>
    <col min="12035" max="12035" width="12.375" style="1" bestFit="1" customWidth="1"/>
    <col min="12036" max="12282" width="9.375" style="1"/>
    <col min="12283" max="12283" width="12.375" style="1" customWidth="1"/>
    <col min="12284" max="12284" width="34.375" style="1" customWidth="1"/>
    <col min="12285" max="12285" width="2.375" style="1" customWidth="1"/>
    <col min="12286" max="12287" width="8.375" style="1" customWidth="1"/>
    <col min="12288" max="12289" width="17.375" style="1" customWidth="1"/>
    <col min="12290" max="12290" width="0.375" style="1" customWidth="1"/>
    <col min="12291" max="12291" width="12.375" style="1" bestFit="1" customWidth="1"/>
    <col min="12292" max="12538" width="9.375" style="1"/>
    <col min="12539" max="12539" width="12.375" style="1" customWidth="1"/>
    <col min="12540" max="12540" width="34.375" style="1" customWidth="1"/>
    <col min="12541" max="12541" width="2.375" style="1" customWidth="1"/>
    <col min="12542" max="12543" width="8.375" style="1" customWidth="1"/>
    <col min="12544" max="12545" width="17.375" style="1" customWidth="1"/>
    <col min="12546" max="12546" width="0.375" style="1" customWidth="1"/>
    <col min="12547" max="12547" width="12.375" style="1" bestFit="1" customWidth="1"/>
    <col min="12548" max="12794" width="9.375" style="1"/>
    <col min="12795" max="12795" width="12.375" style="1" customWidth="1"/>
    <col min="12796" max="12796" width="34.375" style="1" customWidth="1"/>
    <col min="12797" max="12797" width="2.375" style="1" customWidth="1"/>
    <col min="12798" max="12799" width="8.375" style="1" customWidth="1"/>
    <col min="12800" max="12801" width="17.375" style="1" customWidth="1"/>
    <col min="12802" max="12802" width="0.375" style="1" customWidth="1"/>
    <col min="12803" max="12803" width="12.375" style="1" bestFit="1" customWidth="1"/>
    <col min="12804" max="13050" width="9.375" style="1"/>
    <col min="13051" max="13051" width="12.375" style="1" customWidth="1"/>
    <col min="13052" max="13052" width="34.375" style="1" customWidth="1"/>
    <col min="13053" max="13053" width="2.375" style="1" customWidth="1"/>
    <col min="13054" max="13055" width="8.375" style="1" customWidth="1"/>
    <col min="13056" max="13057" width="17.375" style="1" customWidth="1"/>
    <col min="13058" max="13058" width="0.375" style="1" customWidth="1"/>
    <col min="13059" max="13059" width="12.375" style="1" bestFit="1" customWidth="1"/>
    <col min="13060" max="13306" width="9.375" style="1"/>
    <col min="13307" max="13307" width="12.375" style="1" customWidth="1"/>
    <col min="13308" max="13308" width="34.375" style="1" customWidth="1"/>
    <col min="13309" max="13309" width="2.375" style="1" customWidth="1"/>
    <col min="13310" max="13311" width="8.375" style="1" customWidth="1"/>
    <col min="13312" max="13313" width="17.375" style="1" customWidth="1"/>
    <col min="13314" max="13314" width="0.375" style="1" customWidth="1"/>
    <col min="13315" max="13315" width="12.375" style="1" bestFit="1" customWidth="1"/>
    <col min="13316" max="13562" width="9.375" style="1"/>
    <col min="13563" max="13563" width="12.375" style="1" customWidth="1"/>
    <col min="13564" max="13564" width="34.375" style="1" customWidth="1"/>
    <col min="13565" max="13565" width="2.375" style="1" customWidth="1"/>
    <col min="13566" max="13567" width="8.375" style="1" customWidth="1"/>
    <col min="13568" max="13569" width="17.375" style="1" customWidth="1"/>
    <col min="13570" max="13570" width="0.375" style="1" customWidth="1"/>
    <col min="13571" max="13571" width="12.375" style="1" bestFit="1" customWidth="1"/>
    <col min="13572" max="13818" width="9.375" style="1"/>
    <col min="13819" max="13819" width="12.375" style="1" customWidth="1"/>
    <col min="13820" max="13820" width="34.375" style="1" customWidth="1"/>
    <col min="13821" max="13821" width="2.375" style="1" customWidth="1"/>
    <col min="13822" max="13823" width="8.375" style="1" customWidth="1"/>
    <col min="13824" max="13825" width="17.375" style="1" customWidth="1"/>
    <col min="13826" max="13826" width="0.375" style="1" customWidth="1"/>
    <col min="13827" max="13827" width="12.375" style="1" bestFit="1" customWidth="1"/>
    <col min="13828" max="14074" width="9.375" style="1"/>
    <col min="14075" max="14075" width="12.375" style="1" customWidth="1"/>
    <col min="14076" max="14076" width="34.375" style="1" customWidth="1"/>
    <col min="14077" max="14077" width="2.375" style="1" customWidth="1"/>
    <col min="14078" max="14079" width="8.375" style="1" customWidth="1"/>
    <col min="14080" max="14081" width="17.375" style="1" customWidth="1"/>
    <col min="14082" max="14082" width="0.375" style="1" customWidth="1"/>
    <col min="14083" max="14083" width="12.375" style="1" bestFit="1" customWidth="1"/>
    <col min="14084" max="14330" width="9.375" style="1"/>
    <col min="14331" max="14331" width="12.375" style="1" customWidth="1"/>
    <col min="14332" max="14332" width="34.375" style="1" customWidth="1"/>
    <col min="14333" max="14333" width="2.375" style="1" customWidth="1"/>
    <col min="14334" max="14335" width="8.375" style="1" customWidth="1"/>
    <col min="14336" max="14337" width="17.375" style="1" customWidth="1"/>
    <col min="14338" max="14338" width="0.375" style="1" customWidth="1"/>
    <col min="14339" max="14339" width="12.375" style="1" bestFit="1" customWidth="1"/>
    <col min="14340" max="14586" width="9.375" style="1"/>
    <col min="14587" max="14587" width="12.375" style="1" customWidth="1"/>
    <col min="14588" max="14588" width="34.375" style="1" customWidth="1"/>
    <col min="14589" max="14589" width="2.375" style="1" customWidth="1"/>
    <col min="14590" max="14591" width="8.375" style="1" customWidth="1"/>
    <col min="14592" max="14593" width="17.375" style="1" customWidth="1"/>
    <col min="14594" max="14594" width="0.375" style="1" customWidth="1"/>
    <col min="14595" max="14595" width="12.375" style="1" bestFit="1" customWidth="1"/>
    <col min="14596" max="14842" width="9.375" style="1"/>
    <col min="14843" max="14843" width="12.375" style="1" customWidth="1"/>
    <col min="14844" max="14844" width="34.375" style="1" customWidth="1"/>
    <col min="14845" max="14845" width="2.375" style="1" customWidth="1"/>
    <col min="14846" max="14847" width="8.375" style="1" customWidth="1"/>
    <col min="14848" max="14849" width="17.375" style="1" customWidth="1"/>
    <col min="14850" max="14850" width="0.375" style="1" customWidth="1"/>
    <col min="14851" max="14851" width="12.375" style="1" bestFit="1" customWidth="1"/>
    <col min="14852" max="15098" width="9.375" style="1"/>
    <col min="15099" max="15099" width="12.375" style="1" customWidth="1"/>
    <col min="15100" max="15100" width="34.375" style="1" customWidth="1"/>
    <col min="15101" max="15101" width="2.375" style="1" customWidth="1"/>
    <col min="15102" max="15103" width="8.375" style="1" customWidth="1"/>
    <col min="15104" max="15105" width="17.375" style="1" customWidth="1"/>
    <col min="15106" max="15106" width="0.375" style="1" customWidth="1"/>
    <col min="15107" max="15107" width="12.375" style="1" bestFit="1" customWidth="1"/>
    <col min="15108" max="15354" width="9.375" style="1"/>
    <col min="15355" max="15355" width="12.375" style="1" customWidth="1"/>
    <col min="15356" max="15356" width="34.375" style="1" customWidth="1"/>
    <col min="15357" max="15357" width="2.375" style="1" customWidth="1"/>
    <col min="15358" max="15359" width="8.375" style="1" customWidth="1"/>
    <col min="15360" max="15361" width="17.375" style="1" customWidth="1"/>
    <col min="15362" max="15362" width="0.375" style="1" customWidth="1"/>
    <col min="15363" max="15363" width="12.375" style="1" bestFit="1" customWidth="1"/>
    <col min="15364" max="15610" width="9.375" style="1"/>
    <col min="15611" max="15611" width="12.375" style="1" customWidth="1"/>
    <col min="15612" max="15612" width="34.375" style="1" customWidth="1"/>
    <col min="15613" max="15613" width="2.375" style="1" customWidth="1"/>
    <col min="15614" max="15615" width="8.375" style="1" customWidth="1"/>
    <col min="15616" max="15617" width="17.375" style="1" customWidth="1"/>
    <col min="15618" max="15618" width="0.375" style="1" customWidth="1"/>
    <col min="15619" max="15619" width="12.375" style="1" bestFit="1" customWidth="1"/>
    <col min="15620" max="15866" width="9.375" style="1"/>
    <col min="15867" max="15867" width="12.375" style="1" customWidth="1"/>
    <col min="15868" max="15868" width="34.375" style="1" customWidth="1"/>
    <col min="15869" max="15869" width="2.375" style="1" customWidth="1"/>
    <col min="15870" max="15871" width="8.375" style="1" customWidth="1"/>
    <col min="15872" max="15873" width="17.375" style="1" customWidth="1"/>
    <col min="15874" max="15874" width="0.375" style="1" customWidth="1"/>
    <col min="15875" max="15875" width="12.375" style="1" bestFit="1" customWidth="1"/>
    <col min="15876" max="16122" width="9.375" style="1"/>
    <col min="16123" max="16123" width="12.375" style="1" customWidth="1"/>
    <col min="16124" max="16124" width="34.375" style="1" customWidth="1"/>
    <col min="16125" max="16125" width="2.375" style="1" customWidth="1"/>
    <col min="16126" max="16127" width="8.375" style="1" customWidth="1"/>
    <col min="16128" max="16129" width="17.375" style="1" customWidth="1"/>
    <col min="16130" max="16130" width="0.375" style="1" customWidth="1"/>
    <col min="16131" max="16131" width="12.375" style="1" bestFit="1" customWidth="1"/>
    <col min="16132" max="16384" width="9.375" style="1"/>
  </cols>
  <sheetData>
    <row r="1" spans="2:11" ht="21.75" customHeight="1" x14ac:dyDescent="0.2">
      <c r="B1" s="38" t="str">
        <f>'التدفقات النقدية'!B1:I1</f>
        <v>شركة فنار الطاقة  للوقود</v>
      </c>
      <c r="C1" s="61"/>
      <c r="D1" s="61"/>
      <c r="E1" s="61"/>
      <c r="F1" s="329"/>
      <c r="G1" s="329"/>
      <c r="H1" s="329"/>
      <c r="I1" s="61"/>
    </row>
    <row r="2" spans="2:11" ht="21.75" customHeight="1" x14ac:dyDescent="0.2">
      <c r="B2" s="43" t="str">
        <f>'التدفقات النقدية'!B2:I2</f>
        <v>شركة شخص واحد - شركة ذات مسئولية محدودة</v>
      </c>
      <c r="C2" s="61"/>
      <c r="D2" s="61"/>
      <c r="E2" s="61"/>
      <c r="F2" s="329"/>
      <c r="G2" s="329"/>
      <c r="H2" s="329"/>
      <c r="I2" s="61"/>
    </row>
    <row r="3" spans="2:11" ht="21.75" customHeight="1" x14ac:dyDescent="0.2">
      <c r="B3" s="284" t="str">
        <f>'5-6'!B3</f>
        <v>إيضاحات حول  القوائم المالية للسنة المنتهية في 31 ديسمبر 2023م</v>
      </c>
      <c r="C3" s="63"/>
      <c r="D3" s="126"/>
      <c r="E3" s="126"/>
      <c r="F3" s="330"/>
      <c r="G3" s="330"/>
      <c r="H3" s="330"/>
      <c r="I3" s="126"/>
    </row>
    <row r="4" spans="2:11" ht="21.75" customHeight="1" x14ac:dyDescent="0.2">
      <c r="B4" s="176" t="s">
        <v>21</v>
      </c>
      <c r="C4" s="62"/>
      <c r="D4" s="62"/>
      <c r="E4" s="62"/>
      <c r="F4" s="331"/>
      <c r="G4" s="331"/>
      <c r="H4" s="331"/>
      <c r="I4" s="62"/>
      <c r="J4" s="4"/>
      <c r="K4" s="43"/>
    </row>
    <row r="5" spans="2:11" ht="8.25" customHeight="1" x14ac:dyDescent="0.2">
      <c r="C5" s="146"/>
      <c r="D5" s="194"/>
      <c r="E5" s="194"/>
      <c r="F5" s="332"/>
      <c r="G5" s="332"/>
      <c r="H5" s="333"/>
      <c r="I5" s="186"/>
    </row>
    <row r="6" spans="2:11" ht="31.15" customHeight="1" x14ac:dyDescent="0.2">
      <c r="B6" s="243" t="s">
        <v>255</v>
      </c>
      <c r="C6" s="146"/>
      <c r="D6" s="365"/>
      <c r="E6" s="365"/>
      <c r="F6" s="332"/>
      <c r="G6" s="332"/>
      <c r="H6" s="333"/>
      <c r="I6" s="186"/>
    </row>
    <row r="7" spans="2:11" ht="36" customHeight="1" x14ac:dyDescent="0.2">
      <c r="B7" s="448" t="s">
        <v>292</v>
      </c>
      <c r="C7" s="448"/>
      <c r="D7" s="448"/>
      <c r="E7" s="448"/>
      <c r="F7" s="448"/>
      <c r="G7" s="448"/>
      <c r="H7" s="448"/>
      <c r="I7" s="448"/>
      <c r="J7" s="448"/>
    </row>
    <row r="8" spans="2:11" ht="7.5" customHeight="1" x14ac:dyDescent="0.2">
      <c r="B8" s="448"/>
      <c r="C8" s="448"/>
      <c r="D8" s="448"/>
      <c r="E8" s="448"/>
      <c r="F8" s="448"/>
      <c r="G8" s="448"/>
      <c r="H8" s="448"/>
      <c r="I8" s="448"/>
      <c r="J8" s="448"/>
    </row>
    <row r="9" spans="2:11" ht="18" customHeight="1" x14ac:dyDescent="0.2">
      <c r="B9" s="368"/>
      <c r="C9" s="368"/>
      <c r="D9" s="368"/>
      <c r="E9" s="368"/>
      <c r="F9" s="280" t="s">
        <v>224</v>
      </c>
      <c r="G9" s="368"/>
      <c r="H9" s="369" t="str">
        <f>'10-11 (2)'!J7</f>
        <v>31 ديسمبر 2022م</v>
      </c>
      <c r="I9" s="368"/>
      <c r="J9" s="368"/>
    </row>
    <row r="10" spans="2:11" ht="24" hidden="1" customHeight="1" x14ac:dyDescent="0.2">
      <c r="B10" s="364" t="s">
        <v>253</v>
      </c>
      <c r="C10" s="146"/>
      <c r="D10" s="365"/>
      <c r="E10" s="365"/>
      <c r="F10" s="261">
        <v>0</v>
      </c>
      <c r="G10" s="332"/>
      <c r="H10" s="261">
        <v>0</v>
      </c>
      <c r="I10" s="186"/>
    </row>
    <row r="11" spans="2:11" ht="31.5" customHeight="1" x14ac:dyDescent="0.2">
      <c r="B11" s="364" t="s">
        <v>254</v>
      </c>
      <c r="C11" s="146"/>
      <c r="D11" s="365"/>
      <c r="E11" s="365"/>
      <c r="F11" s="261">
        <v>24323</v>
      </c>
      <c r="G11" s="332"/>
      <c r="H11" s="261">
        <v>0</v>
      </c>
      <c r="I11" s="186"/>
    </row>
    <row r="12" spans="2:11" ht="24" customHeight="1" thickBot="1" x14ac:dyDescent="0.25">
      <c r="C12" s="146"/>
      <c r="D12" s="365"/>
      <c r="E12" s="365"/>
      <c r="F12" s="256">
        <f>SUM(F10:F11)</f>
        <v>24323</v>
      </c>
      <c r="G12" s="332"/>
      <c r="H12" s="256">
        <v>0</v>
      </c>
      <c r="I12" s="186"/>
    </row>
    <row r="13" spans="2:11" ht="6" customHeight="1" thickTop="1" x14ac:dyDescent="0.2">
      <c r="C13" s="146"/>
      <c r="D13" s="365"/>
      <c r="E13" s="365"/>
      <c r="F13" s="257"/>
      <c r="G13" s="332"/>
      <c r="H13" s="333"/>
      <c r="I13" s="186"/>
    </row>
    <row r="14" spans="2:11" ht="30" customHeight="1" x14ac:dyDescent="0.2">
      <c r="B14" s="243" t="s">
        <v>265</v>
      </c>
      <c r="C14" s="146"/>
      <c r="D14" s="292"/>
      <c r="E14" s="292"/>
      <c r="F14" s="332"/>
      <c r="G14" s="332"/>
      <c r="H14" s="333"/>
      <c r="I14" s="186"/>
    </row>
    <row r="15" spans="2:11" ht="23.25" customHeight="1" x14ac:dyDescent="0.2">
      <c r="C15" s="146"/>
      <c r="F15" s="280" t="s">
        <v>224</v>
      </c>
      <c r="H15" s="280" t="s">
        <v>206</v>
      </c>
      <c r="I15" s="244"/>
      <c r="J15" s="194"/>
      <c r="K15" s="288"/>
    </row>
    <row r="16" spans="2:11" ht="20.25" hidden="1" customHeight="1" x14ac:dyDescent="0.2">
      <c r="B16" s="100" t="s">
        <v>59</v>
      </c>
      <c r="C16" s="146"/>
      <c r="F16" s="281"/>
      <c r="H16" s="281"/>
      <c r="I16" s="183"/>
      <c r="J16" s="194"/>
      <c r="K16" s="288"/>
    </row>
    <row r="17" spans="2:11" ht="24" customHeight="1" x14ac:dyDescent="0.2">
      <c r="B17" s="100" t="s">
        <v>243</v>
      </c>
      <c r="C17" s="146"/>
      <c r="F17" s="282">
        <v>3051968</v>
      </c>
      <c r="H17" s="282">
        <v>1713270</v>
      </c>
      <c r="I17" s="195"/>
      <c r="J17" s="194"/>
      <c r="K17" s="288"/>
    </row>
    <row r="18" spans="2:11" ht="24" customHeight="1" x14ac:dyDescent="0.2">
      <c r="B18" s="100" t="s">
        <v>223</v>
      </c>
      <c r="C18" s="146"/>
      <c r="F18" s="282">
        <v>116887399</v>
      </c>
      <c r="H18" s="282">
        <v>51373932</v>
      </c>
      <c r="I18" s="195"/>
      <c r="J18" s="297"/>
      <c r="K18" s="297"/>
    </row>
    <row r="19" spans="2:11" ht="24" customHeight="1" x14ac:dyDescent="0.2">
      <c r="B19" s="100" t="s">
        <v>215</v>
      </c>
      <c r="C19" s="146"/>
      <c r="F19" s="282">
        <v>1294401</v>
      </c>
      <c r="H19" s="282">
        <v>659413</v>
      </c>
      <c r="I19" s="195"/>
      <c r="J19" s="194"/>
      <c r="K19" s="288"/>
    </row>
    <row r="20" spans="2:11" ht="24" customHeight="1" x14ac:dyDescent="0.2">
      <c r="B20" s="100" t="s">
        <v>221</v>
      </c>
      <c r="C20" s="146"/>
      <c r="F20" s="282">
        <v>-4669531</v>
      </c>
      <c r="H20" s="282">
        <v>-3051968</v>
      </c>
      <c r="I20" s="195"/>
      <c r="J20" s="194"/>
      <c r="K20" s="288"/>
    </row>
    <row r="21" spans="2:11" ht="24" customHeight="1" thickBot="1" x14ac:dyDescent="0.25">
      <c r="B21" s="128"/>
      <c r="C21" s="146"/>
      <c r="F21" s="283">
        <f>SUM(F17:F20)</f>
        <v>116564237</v>
      </c>
      <c r="H21" s="283">
        <f>SUM(H17:H20)</f>
        <v>50694647</v>
      </c>
      <c r="I21" s="245"/>
      <c r="J21" s="194"/>
      <c r="K21" s="288"/>
    </row>
    <row r="22" spans="2:11" ht="9.75" customHeight="1" thickTop="1" x14ac:dyDescent="0.2">
      <c r="B22" s="128"/>
      <c r="C22" s="146"/>
      <c r="F22" s="294"/>
      <c r="H22" s="294"/>
      <c r="I22" s="245"/>
      <c r="J22" s="292"/>
      <c r="K22" s="292"/>
    </row>
    <row r="23" spans="2:11" ht="30" customHeight="1" x14ac:dyDescent="0.2">
      <c r="B23" s="121" t="s">
        <v>256</v>
      </c>
      <c r="C23" s="146"/>
      <c r="J23" s="194"/>
      <c r="K23" s="288"/>
    </row>
    <row r="24" spans="2:11" ht="27.75" customHeight="1" x14ac:dyDescent="0.2">
      <c r="C24" s="146"/>
      <c r="F24" s="280" t="s">
        <v>224</v>
      </c>
      <c r="H24" s="280" t="s">
        <v>206</v>
      </c>
      <c r="I24" s="246"/>
      <c r="J24" s="194"/>
      <c r="K24" s="288"/>
    </row>
    <row r="25" spans="2:11" ht="24" customHeight="1" x14ac:dyDescent="0.2">
      <c r="B25" s="136" t="s">
        <v>65</v>
      </c>
      <c r="C25" s="146"/>
      <c r="F25" s="261">
        <v>802600</v>
      </c>
      <c r="H25" s="261">
        <v>487200</v>
      </c>
      <c r="I25" s="107"/>
      <c r="J25" s="194"/>
      <c r="K25" s="288"/>
    </row>
    <row r="26" spans="2:11" ht="24" customHeight="1" x14ac:dyDescent="0.2">
      <c r="B26" s="136" t="s">
        <v>266</v>
      </c>
      <c r="C26" s="146"/>
      <c r="F26" s="261">
        <v>27067</v>
      </c>
      <c r="H26" s="261">
        <v>0</v>
      </c>
      <c r="I26" s="107"/>
      <c r="J26" s="307"/>
      <c r="K26" s="307"/>
    </row>
    <row r="27" spans="2:11" ht="24" customHeight="1" x14ac:dyDescent="0.2">
      <c r="B27" s="136" t="s">
        <v>66</v>
      </c>
      <c r="C27" s="146"/>
      <c r="F27" s="261">
        <v>4147500</v>
      </c>
      <c r="H27" s="261">
        <v>2184750</v>
      </c>
      <c r="I27" s="107"/>
      <c r="J27" s="194"/>
      <c r="K27" s="288"/>
    </row>
    <row r="28" spans="2:11" ht="24" customHeight="1" x14ac:dyDescent="0.2">
      <c r="B28" s="136" t="s">
        <v>97</v>
      </c>
      <c r="C28" s="146"/>
      <c r="F28" s="261">
        <v>262571</v>
      </c>
      <c r="H28" s="261">
        <v>52560</v>
      </c>
      <c r="I28" s="107"/>
      <c r="J28" s="194"/>
      <c r="K28" s="288"/>
    </row>
    <row r="29" spans="2:11" ht="24" customHeight="1" x14ac:dyDescent="0.2">
      <c r="B29" s="136" t="s">
        <v>205</v>
      </c>
      <c r="C29" s="146"/>
      <c r="F29" s="261">
        <v>76897</v>
      </c>
      <c r="H29" s="261">
        <v>0</v>
      </c>
      <c r="I29" s="107"/>
      <c r="J29" s="279"/>
      <c r="K29" s="288"/>
    </row>
    <row r="30" spans="2:11" ht="24" customHeight="1" x14ac:dyDescent="0.2">
      <c r="B30" s="136" t="s">
        <v>264</v>
      </c>
      <c r="C30" s="146"/>
      <c r="F30" s="261">
        <v>567652</v>
      </c>
      <c r="H30" s="261">
        <v>471848</v>
      </c>
      <c r="I30" s="107"/>
      <c r="J30" s="241"/>
      <c r="K30" s="288"/>
    </row>
    <row r="31" spans="2:11" ht="24" customHeight="1" x14ac:dyDescent="0.2">
      <c r="B31" s="136" t="s">
        <v>67</v>
      </c>
      <c r="C31" s="146"/>
      <c r="F31" s="261">
        <v>755100</v>
      </c>
      <c r="H31" s="261">
        <v>246771</v>
      </c>
      <c r="I31" s="107"/>
      <c r="J31" s="194"/>
      <c r="K31" s="288"/>
    </row>
    <row r="32" spans="2:11" ht="24" customHeight="1" thickBot="1" x14ac:dyDescent="0.25">
      <c r="B32" s="128"/>
      <c r="C32" s="146"/>
      <c r="F32" s="256">
        <f>SUM(F25:F31)</f>
        <v>6639387</v>
      </c>
      <c r="H32" s="256">
        <f>SUM(H25:H31)</f>
        <v>3443129</v>
      </c>
      <c r="I32" s="122"/>
      <c r="J32" s="194"/>
      <c r="K32" s="288"/>
    </row>
    <row r="33" spans="1:11" ht="24" customHeight="1" thickTop="1" x14ac:dyDescent="0.2">
      <c r="B33" s="128"/>
      <c r="C33" s="146"/>
      <c r="F33" s="257"/>
      <c r="H33" s="257"/>
      <c r="I33" s="122"/>
      <c r="J33" s="376"/>
      <c r="K33" s="376"/>
    </row>
    <row r="34" spans="1:11" ht="32.25" customHeight="1" x14ac:dyDescent="0.2">
      <c r="B34" s="247"/>
      <c r="C34" s="247"/>
      <c r="D34" s="162"/>
      <c r="E34" s="4"/>
      <c r="F34" s="334"/>
      <c r="G34" s="334"/>
      <c r="H34" s="334"/>
      <c r="I34" s="4"/>
      <c r="J34" s="4"/>
      <c r="K34" s="43"/>
    </row>
    <row r="35" spans="1:11" ht="28.5" customHeight="1" x14ac:dyDescent="0.2">
      <c r="B35" s="434">
        <v>19</v>
      </c>
      <c r="C35" s="434"/>
      <c r="D35" s="434"/>
      <c r="E35" s="434"/>
      <c r="F35" s="434"/>
      <c r="G35" s="434"/>
      <c r="H35" s="434"/>
      <c r="I35" s="434"/>
      <c r="J35" s="434"/>
      <c r="K35" s="285"/>
    </row>
    <row r="36" spans="1:11" ht="18" customHeight="1" x14ac:dyDescent="0.2">
      <c r="A36" s="444"/>
      <c r="B36" s="444"/>
      <c r="C36" s="444"/>
      <c r="D36" s="444"/>
      <c r="E36" s="444"/>
      <c r="F36" s="444"/>
      <c r="G36" s="444"/>
      <c r="H36" s="444"/>
      <c r="I36" s="238"/>
    </row>
  </sheetData>
  <mergeCells count="4">
    <mergeCell ref="A36:H36"/>
    <mergeCell ref="B35:J35"/>
    <mergeCell ref="B7:J7"/>
    <mergeCell ref="B8:J8"/>
  </mergeCells>
  <printOptions horizontalCentered="1"/>
  <pageMargins left="0.39370078740157483" right="0.88" top="0.62992125984251968" bottom="0" header="0" footer="0"/>
  <pageSetup paperSize="9" firstPageNumber="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7"/>
  <sheetViews>
    <sheetView rightToLeft="1" view="pageBreakPreview" topLeftCell="B14" zoomScale="130" zoomScaleNormal="130" zoomScaleSheetLayoutView="130" workbookViewId="0">
      <selection activeCell="G9" sqref="G9"/>
    </sheetView>
  </sheetViews>
  <sheetFormatPr defaultColWidth="9.375" defaultRowHeight="20.25" x14ac:dyDescent="0.2"/>
  <cols>
    <col min="1" max="1" width="3.375" style="1" hidden="1" customWidth="1"/>
    <col min="2" max="2" width="3.375" style="1" customWidth="1"/>
    <col min="3" max="3" width="29.625" style="1" customWidth="1"/>
    <col min="4" max="4" width="14.75" style="6" customWidth="1"/>
    <col min="5" max="5" width="12.875" style="1" customWidth="1"/>
    <col min="6" max="6" width="6.75" style="1" customWidth="1"/>
    <col min="7" max="7" width="13" style="249" customWidth="1"/>
    <col min="8" max="8" width="2.375" style="249" customWidth="1"/>
    <col min="9" max="9" width="14.625" style="249" customWidth="1"/>
    <col min="10" max="10" width="2.25" style="1" customWidth="1"/>
    <col min="11" max="11" width="1.125" style="1" customWidth="1"/>
    <col min="12" max="12" width="6.75" style="1" customWidth="1"/>
    <col min="13" max="17" width="9.375" style="1"/>
    <col min="18" max="18" width="11.375" style="1" customWidth="1"/>
    <col min="19" max="251" width="9.375" style="1"/>
    <col min="252" max="252" width="12.375" style="1" customWidth="1"/>
    <col min="253" max="253" width="34.375" style="1" customWidth="1"/>
    <col min="254" max="254" width="2.375" style="1" customWidth="1"/>
    <col min="255" max="256" width="8.375" style="1" customWidth="1"/>
    <col min="257" max="258" width="17.375" style="1" customWidth="1"/>
    <col min="259" max="259" width="0.375" style="1" customWidth="1"/>
    <col min="260" max="260" width="12.375" style="1" bestFit="1" customWidth="1"/>
    <col min="261" max="507" width="9.375" style="1"/>
    <col min="508" max="508" width="12.375" style="1" customWidth="1"/>
    <col min="509" max="509" width="34.375" style="1" customWidth="1"/>
    <col min="510" max="510" width="2.375" style="1" customWidth="1"/>
    <col min="511" max="512" width="8.375" style="1" customWidth="1"/>
    <col min="513" max="514" width="17.375" style="1" customWidth="1"/>
    <col min="515" max="515" width="0.375" style="1" customWidth="1"/>
    <col min="516" max="516" width="12.375" style="1" bestFit="1" customWidth="1"/>
    <col min="517" max="763" width="9.375" style="1"/>
    <col min="764" max="764" width="12.375" style="1" customWidth="1"/>
    <col min="765" max="765" width="34.375" style="1" customWidth="1"/>
    <col min="766" max="766" width="2.375" style="1" customWidth="1"/>
    <col min="767" max="768" width="8.375" style="1" customWidth="1"/>
    <col min="769" max="770" width="17.375" style="1" customWidth="1"/>
    <col min="771" max="771" width="0.375" style="1" customWidth="1"/>
    <col min="772" max="772" width="12.375" style="1" bestFit="1" customWidth="1"/>
    <col min="773" max="1019" width="9.375" style="1"/>
    <col min="1020" max="1020" width="12.375" style="1" customWidth="1"/>
    <col min="1021" max="1021" width="34.375" style="1" customWidth="1"/>
    <col min="1022" max="1022" width="2.375" style="1" customWidth="1"/>
    <col min="1023" max="1024" width="8.375" style="1" customWidth="1"/>
    <col min="1025" max="1026" width="17.375" style="1" customWidth="1"/>
    <col min="1027" max="1027" width="0.375" style="1" customWidth="1"/>
    <col min="1028" max="1028" width="12.375" style="1" bestFit="1" customWidth="1"/>
    <col min="1029" max="1275" width="9.375" style="1"/>
    <col min="1276" max="1276" width="12.375" style="1" customWidth="1"/>
    <col min="1277" max="1277" width="34.375" style="1" customWidth="1"/>
    <col min="1278" max="1278" width="2.375" style="1" customWidth="1"/>
    <col min="1279" max="1280" width="8.375" style="1" customWidth="1"/>
    <col min="1281" max="1282" width="17.375" style="1" customWidth="1"/>
    <col min="1283" max="1283" width="0.375" style="1" customWidth="1"/>
    <col min="1284" max="1284" width="12.375" style="1" bestFit="1" customWidth="1"/>
    <col min="1285" max="1531" width="9.375" style="1"/>
    <col min="1532" max="1532" width="12.375" style="1" customWidth="1"/>
    <col min="1533" max="1533" width="34.375" style="1" customWidth="1"/>
    <col min="1534" max="1534" width="2.375" style="1" customWidth="1"/>
    <col min="1535" max="1536" width="8.375" style="1" customWidth="1"/>
    <col min="1537" max="1538" width="17.375" style="1" customWidth="1"/>
    <col min="1539" max="1539" width="0.375" style="1" customWidth="1"/>
    <col min="1540" max="1540" width="12.375" style="1" bestFit="1" customWidth="1"/>
    <col min="1541" max="1787" width="9.375" style="1"/>
    <col min="1788" max="1788" width="12.375" style="1" customWidth="1"/>
    <col min="1789" max="1789" width="34.375" style="1" customWidth="1"/>
    <col min="1790" max="1790" width="2.375" style="1" customWidth="1"/>
    <col min="1791" max="1792" width="8.375" style="1" customWidth="1"/>
    <col min="1793" max="1794" width="17.375" style="1" customWidth="1"/>
    <col min="1795" max="1795" width="0.375" style="1" customWidth="1"/>
    <col min="1796" max="1796" width="12.375" style="1" bestFit="1" customWidth="1"/>
    <col min="1797" max="2043" width="9.375" style="1"/>
    <col min="2044" max="2044" width="12.375" style="1" customWidth="1"/>
    <col min="2045" max="2045" width="34.375" style="1" customWidth="1"/>
    <col min="2046" max="2046" width="2.375" style="1" customWidth="1"/>
    <col min="2047" max="2048" width="8.375" style="1" customWidth="1"/>
    <col min="2049" max="2050" width="17.375" style="1" customWidth="1"/>
    <col min="2051" max="2051" width="0.375" style="1" customWidth="1"/>
    <col min="2052" max="2052" width="12.375" style="1" bestFit="1" customWidth="1"/>
    <col min="2053" max="2299" width="9.375" style="1"/>
    <col min="2300" max="2300" width="12.375" style="1" customWidth="1"/>
    <col min="2301" max="2301" width="34.375" style="1" customWidth="1"/>
    <col min="2302" max="2302" width="2.375" style="1" customWidth="1"/>
    <col min="2303" max="2304" width="8.375" style="1" customWidth="1"/>
    <col min="2305" max="2306" width="17.375" style="1" customWidth="1"/>
    <col min="2307" max="2307" width="0.375" style="1" customWidth="1"/>
    <col min="2308" max="2308" width="12.375" style="1" bestFit="1" customWidth="1"/>
    <col min="2309" max="2555" width="9.375" style="1"/>
    <col min="2556" max="2556" width="12.375" style="1" customWidth="1"/>
    <col min="2557" max="2557" width="34.375" style="1" customWidth="1"/>
    <col min="2558" max="2558" width="2.375" style="1" customWidth="1"/>
    <col min="2559" max="2560" width="8.375" style="1" customWidth="1"/>
    <col min="2561" max="2562" width="17.375" style="1" customWidth="1"/>
    <col min="2563" max="2563" width="0.375" style="1" customWidth="1"/>
    <col min="2564" max="2564" width="12.375" style="1" bestFit="1" customWidth="1"/>
    <col min="2565" max="2811" width="9.375" style="1"/>
    <col min="2812" max="2812" width="12.375" style="1" customWidth="1"/>
    <col min="2813" max="2813" width="34.375" style="1" customWidth="1"/>
    <col min="2814" max="2814" width="2.375" style="1" customWidth="1"/>
    <col min="2815" max="2816" width="8.375" style="1" customWidth="1"/>
    <col min="2817" max="2818" width="17.375" style="1" customWidth="1"/>
    <col min="2819" max="2819" width="0.375" style="1" customWidth="1"/>
    <col min="2820" max="2820" width="12.375" style="1" bestFit="1" customWidth="1"/>
    <col min="2821" max="3067" width="9.375" style="1"/>
    <col min="3068" max="3068" width="12.375" style="1" customWidth="1"/>
    <col min="3069" max="3069" width="34.375" style="1" customWidth="1"/>
    <col min="3070" max="3070" width="2.375" style="1" customWidth="1"/>
    <col min="3071" max="3072" width="8.375" style="1" customWidth="1"/>
    <col min="3073" max="3074" width="17.375" style="1" customWidth="1"/>
    <col min="3075" max="3075" width="0.375" style="1" customWidth="1"/>
    <col min="3076" max="3076" width="12.375" style="1" bestFit="1" customWidth="1"/>
    <col min="3077" max="3323" width="9.375" style="1"/>
    <col min="3324" max="3324" width="12.375" style="1" customWidth="1"/>
    <col min="3325" max="3325" width="34.375" style="1" customWidth="1"/>
    <col min="3326" max="3326" width="2.375" style="1" customWidth="1"/>
    <col min="3327" max="3328" width="8.375" style="1" customWidth="1"/>
    <col min="3329" max="3330" width="17.375" style="1" customWidth="1"/>
    <col min="3331" max="3331" width="0.375" style="1" customWidth="1"/>
    <col min="3332" max="3332" width="12.375" style="1" bestFit="1" customWidth="1"/>
    <col min="3333" max="3579" width="9.375" style="1"/>
    <col min="3580" max="3580" width="12.375" style="1" customWidth="1"/>
    <col min="3581" max="3581" width="34.375" style="1" customWidth="1"/>
    <col min="3582" max="3582" width="2.375" style="1" customWidth="1"/>
    <col min="3583" max="3584" width="8.375" style="1" customWidth="1"/>
    <col min="3585" max="3586" width="17.375" style="1" customWidth="1"/>
    <col min="3587" max="3587" width="0.375" style="1" customWidth="1"/>
    <col min="3588" max="3588" width="12.375" style="1" bestFit="1" customWidth="1"/>
    <col min="3589" max="3835" width="9.375" style="1"/>
    <col min="3836" max="3836" width="12.375" style="1" customWidth="1"/>
    <col min="3837" max="3837" width="34.375" style="1" customWidth="1"/>
    <col min="3838" max="3838" width="2.375" style="1" customWidth="1"/>
    <col min="3839" max="3840" width="8.375" style="1" customWidth="1"/>
    <col min="3841" max="3842" width="17.375" style="1" customWidth="1"/>
    <col min="3843" max="3843" width="0.375" style="1" customWidth="1"/>
    <col min="3844" max="3844" width="12.375" style="1" bestFit="1" customWidth="1"/>
    <col min="3845" max="4091" width="9.375" style="1"/>
    <col min="4092" max="4092" width="12.375" style="1" customWidth="1"/>
    <col min="4093" max="4093" width="34.375" style="1" customWidth="1"/>
    <col min="4094" max="4094" width="2.375" style="1" customWidth="1"/>
    <col min="4095" max="4096" width="8.375" style="1" customWidth="1"/>
    <col min="4097" max="4098" width="17.375" style="1" customWidth="1"/>
    <col min="4099" max="4099" width="0.375" style="1" customWidth="1"/>
    <col min="4100" max="4100" width="12.375" style="1" bestFit="1" customWidth="1"/>
    <col min="4101" max="4347" width="9.375" style="1"/>
    <col min="4348" max="4348" width="12.375" style="1" customWidth="1"/>
    <col min="4349" max="4349" width="34.375" style="1" customWidth="1"/>
    <col min="4350" max="4350" width="2.375" style="1" customWidth="1"/>
    <col min="4351" max="4352" width="8.375" style="1" customWidth="1"/>
    <col min="4353" max="4354" width="17.375" style="1" customWidth="1"/>
    <col min="4355" max="4355" width="0.375" style="1" customWidth="1"/>
    <col min="4356" max="4356" width="12.375" style="1" bestFit="1" customWidth="1"/>
    <col min="4357" max="4603" width="9.375" style="1"/>
    <col min="4604" max="4604" width="12.375" style="1" customWidth="1"/>
    <col min="4605" max="4605" width="34.375" style="1" customWidth="1"/>
    <col min="4606" max="4606" width="2.375" style="1" customWidth="1"/>
    <col min="4607" max="4608" width="8.375" style="1" customWidth="1"/>
    <col min="4609" max="4610" width="17.375" style="1" customWidth="1"/>
    <col min="4611" max="4611" width="0.375" style="1" customWidth="1"/>
    <col min="4612" max="4612" width="12.375" style="1" bestFit="1" customWidth="1"/>
    <col min="4613" max="4859" width="9.375" style="1"/>
    <col min="4860" max="4860" width="12.375" style="1" customWidth="1"/>
    <col min="4861" max="4861" width="34.375" style="1" customWidth="1"/>
    <col min="4862" max="4862" width="2.375" style="1" customWidth="1"/>
    <col min="4863" max="4864" width="8.375" style="1" customWidth="1"/>
    <col min="4865" max="4866" width="17.375" style="1" customWidth="1"/>
    <col min="4867" max="4867" width="0.375" style="1" customWidth="1"/>
    <col min="4868" max="4868" width="12.375" style="1" bestFit="1" customWidth="1"/>
    <col min="4869" max="5115" width="9.375" style="1"/>
    <col min="5116" max="5116" width="12.375" style="1" customWidth="1"/>
    <col min="5117" max="5117" width="34.375" style="1" customWidth="1"/>
    <col min="5118" max="5118" width="2.375" style="1" customWidth="1"/>
    <col min="5119" max="5120" width="8.375" style="1" customWidth="1"/>
    <col min="5121" max="5122" width="17.375" style="1" customWidth="1"/>
    <col min="5123" max="5123" width="0.375" style="1" customWidth="1"/>
    <col min="5124" max="5124" width="12.375" style="1" bestFit="1" customWidth="1"/>
    <col min="5125" max="5371" width="9.375" style="1"/>
    <col min="5372" max="5372" width="12.375" style="1" customWidth="1"/>
    <col min="5373" max="5373" width="34.375" style="1" customWidth="1"/>
    <col min="5374" max="5374" width="2.375" style="1" customWidth="1"/>
    <col min="5375" max="5376" width="8.375" style="1" customWidth="1"/>
    <col min="5377" max="5378" width="17.375" style="1" customWidth="1"/>
    <col min="5379" max="5379" width="0.375" style="1" customWidth="1"/>
    <col min="5380" max="5380" width="12.375" style="1" bestFit="1" customWidth="1"/>
    <col min="5381" max="5627" width="9.375" style="1"/>
    <col min="5628" max="5628" width="12.375" style="1" customWidth="1"/>
    <col min="5629" max="5629" width="34.375" style="1" customWidth="1"/>
    <col min="5630" max="5630" width="2.375" style="1" customWidth="1"/>
    <col min="5631" max="5632" width="8.375" style="1" customWidth="1"/>
    <col min="5633" max="5634" width="17.375" style="1" customWidth="1"/>
    <col min="5635" max="5635" width="0.375" style="1" customWidth="1"/>
    <col min="5636" max="5636" width="12.375" style="1" bestFit="1" customWidth="1"/>
    <col min="5637" max="5883" width="9.375" style="1"/>
    <col min="5884" max="5884" width="12.375" style="1" customWidth="1"/>
    <col min="5885" max="5885" width="34.375" style="1" customWidth="1"/>
    <col min="5886" max="5886" width="2.375" style="1" customWidth="1"/>
    <col min="5887" max="5888" width="8.375" style="1" customWidth="1"/>
    <col min="5889" max="5890" width="17.375" style="1" customWidth="1"/>
    <col min="5891" max="5891" width="0.375" style="1" customWidth="1"/>
    <col min="5892" max="5892" width="12.375" style="1" bestFit="1" customWidth="1"/>
    <col min="5893" max="6139" width="9.375" style="1"/>
    <col min="6140" max="6140" width="12.375" style="1" customWidth="1"/>
    <col min="6141" max="6141" width="34.375" style="1" customWidth="1"/>
    <col min="6142" max="6142" width="2.375" style="1" customWidth="1"/>
    <col min="6143" max="6144" width="8.375" style="1" customWidth="1"/>
    <col min="6145" max="6146" width="17.375" style="1" customWidth="1"/>
    <col min="6147" max="6147" width="0.375" style="1" customWidth="1"/>
    <col min="6148" max="6148" width="12.375" style="1" bestFit="1" customWidth="1"/>
    <col min="6149" max="6395" width="9.375" style="1"/>
    <col min="6396" max="6396" width="12.375" style="1" customWidth="1"/>
    <col min="6397" max="6397" width="34.375" style="1" customWidth="1"/>
    <col min="6398" max="6398" width="2.375" style="1" customWidth="1"/>
    <col min="6399" max="6400" width="8.375" style="1" customWidth="1"/>
    <col min="6401" max="6402" width="17.375" style="1" customWidth="1"/>
    <col min="6403" max="6403" width="0.375" style="1" customWidth="1"/>
    <col min="6404" max="6404" width="12.375" style="1" bestFit="1" customWidth="1"/>
    <col min="6405" max="6651" width="9.375" style="1"/>
    <col min="6652" max="6652" width="12.375" style="1" customWidth="1"/>
    <col min="6653" max="6653" width="34.375" style="1" customWidth="1"/>
    <col min="6654" max="6654" width="2.375" style="1" customWidth="1"/>
    <col min="6655" max="6656" width="8.375" style="1" customWidth="1"/>
    <col min="6657" max="6658" width="17.375" style="1" customWidth="1"/>
    <col min="6659" max="6659" width="0.375" style="1" customWidth="1"/>
    <col min="6660" max="6660" width="12.375" style="1" bestFit="1" customWidth="1"/>
    <col min="6661" max="6907" width="9.375" style="1"/>
    <col min="6908" max="6908" width="12.375" style="1" customWidth="1"/>
    <col min="6909" max="6909" width="34.375" style="1" customWidth="1"/>
    <col min="6910" max="6910" width="2.375" style="1" customWidth="1"/>
    <col min="6911" max="6912" width="8.375" style="1" customWidth="1"/>
    <col min="6913" max="6914" width="17.375" style="1" customWidth="1"/>
    <col min="6915" max="6915" width="0.375" style="1" customWidth="1"/>
    <col min="6916" max="6916" width="12.375" style="1" bestFit="1" customWidth="1"/>
    <col min="6917" max="7163" width="9.375" style="1"/>
    <col min="7164" max="7164" width="12.375" style="1" customWidth="1"/>
    <col min="7165" max="7165" width="34.375" style="1" customWidth="1"/>
    <col min="7166" max="7166" width="2.375" style="1" customWidth="1"/>
    <col min="7167" max="7168" width="8.375" style="1" customWidth="1"/>
    <col min="7169" max="7170" width="17.375" style="1" customWidth="1"/>
    <col min="7171" max="7171" width="0.375" style="1" customWidth="1"/>
    <col min="7172" max="7172" width="12.375" style="1" bestFit="1" customWidth="1"/>
    <col min="7173" max="7419" width="9.375" style="1"/>
    <col min="7420" max="7420" width="12.375" style="1" customWidth="1"/>
    <col min="7421" max="7421" width="34.375" style="1" customWidth="1"/>
    <col min="7422" max="7422" width="2.375" style="1" customWidth="1"/>
    <col min="7423" max="7424" width="8.375" style="1" customWidth="1"/>
    <col min="7425" max="7426" width="17.375" style="1" customWidth="1"/>
    <col min="7427" max="7427" width="0.375" style="1" customWidth="1"/>
    <col min="7428" max="7428" width="12.375" style="1" bestFit="1" customWidth="1"/>
    <col min="7429" max="7675" width="9.375" style="1"/>
    <col min="7676" max="7676" width="12.375" style="1" customWidth="1"/>
    <col min="7677" max="7677" width="34.375" style="1" customWidth="1"/>
    <col min="7678" max="7678" width="2.375" style="1" customWidth="1"/>
    <col min="7679" max="7680" width="8.375" style="1" customWidth="1"/>
    <col min="7681" max="7682" width="17.375" style="1" customWidth="1"/>
    <col min="7683" max="7683" width="0.375" style="1" customWidth="1"/>
    <col min="7684" max="7684" width="12.375" style="1" bestFit="1" customWidth="1"/>
    <col min="7685" max="7931" width="9.375" style="1"/>
    <col min="7932" max="7932" width="12.375" style="1" customWidth="1"/>
    <col min="7933" max="7933" width="34.375" style="1" customWidth="1"/>
    <col min="7934" max="7934" width="2.375" style="1" customWidth="1"/>
    <col min="7935" max="7936" width="8.375" style="1" customWidth="1"/>
    <col min="7937" max="7938" width="17.375" style="1" customWidth="1"/>
    <col min="7939" max="7939" width="0.375" style="1" customWidth="1"/>
    <col min="7940" max="7940" width="12.375" style="1" bestFit="1" customWidth="1"/>
    <col min="7941" max="8187" width="9.375" style="1"/>
    <col min="8188" max="8188" width="12.375" style="1" customWidth="1"/>
    <col min="8189" max="8189" width="34.375" style="1" customWidth="1"/>
    <col min="8190" max="8190" width="2.375" style="1" customWidth="1"/>
    <col min="8191" max="8192" width="8.375" style="1" customWidth="1"/>
    <col min="8193" max="8194" width="17.375" style="1" customWidth="1"/>
    <col min="8195" max="8195" width="0.375" style="1" customWidth="1"/>
    <col min="8196" max="8196" width="12.375" style="1" bestFit="1" customWidth="1"/>
    <col min="8197" max="8443" width="9.375" style="1"/>
    <col min="8444" max="8444" width="12.375" style="1" customWidth="1"/>
    <col min="8445" max="8445" width="34.375" style="1" customWidth="1"/>
    <col min="8446" max="8446" width="2.375" style="1" customWidth="1"/>
    <col min="8447" max="8448" width="8.375" style="1" customWidth="1"/>
    <col min="8449" max="8450" width="17.375" style="1" customWidth="1"/>
    <col min="8451" max="8451" width="0.375" style="1" customWidth="1"/>
    <col min="8452" max="8452" width="12.375" style="1" bestFit="1" customWidth="1"/>
    <col min="8453" max="8699" width="9.375" style="1"/>
    <col min="8700" max="8700" width="12.375" style="1" customWidth="1"/>
    <col min="8701" max="8701" width="34.375" style="1" customWidth="1"/>
    <col min="8702" max="8702" width="2.375" style="1" customWidth="1"/>
    <col min="8703" max="8704" width="8.375" style="1" customWidth="1"/>
    <col min="8705" max="8706" width="17.375" style="1" customWidth="1"/>
    <col min="8707" max="8707" width="0.375" style="1" customWidth="1"/>
    <col min="8708" max="8708" width="12.375" style="1" bestFit="1" customWidth="1"/>
    <col min="8709" max="8955" width="9.375" style="1"/>
    <col min="8956" max="8956" width="12.375" style="1" customWidth="1"/>
    <col min="8957" max="8957" width="34.375" style="1" customWidth="1"/>
    <col min="8958" max="8958" width="2.375" style="1" customWidth="1"/>
    <col min="8959" max="8960" width="8.375" style="1" customWidth="1"/>
    <col min="8961" max="8962" width="17.375" style="1" customWidth="1"/>
    <col min="8963" max="8963" width="0.375" style="1" customWidth="1"/>
    <col min="8964" max="8964" width="12.375" style="1" bestFit="1" customWidth="1"/>
    <col min="8965" max="9211" width="9.375" style="1"/>
    <col min="9212" max="9212" width="12.375" style="1" customWidth="1"/>
    <col min="9213" max="9213" width="34.375" style="1" customWidth="1"/>
    <col min="9214" max="9214" width="2.375" style="1" customWidth="1"/>
    <col min="9215" max="9216" width="8.375" style="1" customWidth="1"/>
    <col min="9217" max="9218" width="17.375" style="1" customWidth="1"/>
    <col min="9219" max="9219" width="0.375" style="1" customWidth="1"/>
    <col min="9220" max="9220" width="12.375" style="1" bestFit="1" customWidth="1"/>
    <col min="9221" max="9467" width="9.375" style="1"/>
    <col min="9468" max="9468" width="12.375" style="1" customWidth="1"/>
    <col min="9469" max="9469" width="34.375" style="1" customWidth="1"/>
    <col min="9470" max="9470" width="2.375" style="1" customWidth="1"/>
    <col min="9471" max="9472" width="8.375" style="1" customWidth="1"/>
    <col min="9473" max="9474" width="17.375" style="1" customWidth="1"/>
    <col min="9475" max="9475" width="0.375" style="1" customWidth="1"/>
    <col min="9476" max="9476" width="12.375" style="1" bestFit="1" customWidth="1"/>
    <col min="9477" max="9723" width="9.375" style="1"/>
    <col min="9724" max="9724" width="12.375" style="1" customWidth="1"/>
    <col min="9725" max="9725" width="34.375" style="1" customWidth="1"/>
    <col min="9726" max="9726" width="2.375" style="1" customWidth="1"/>
    <col min="9727" max="9728" width="8.375" style="1" customWidth="1"/>
    <col min="9729" max="9730" width="17.375" style="1" customWidth="1"/>
    <col min="9731" max="9731" width="0.375" style="1" customWidth="1"/>
    <col min="9732" max="9732" width="12.375" style="1" bestFit="1" customWidth="1"/>
    <col min="9733" max="9979" width="9.375" style="1"/>
    <col min="9980" max="9980" width="12.375" style="1" customWidth="1"/>
    <col min="9981" max="9981" width="34.375" style="1" customWidth="1"/>
    <col min="9982" max="9982" width="2.375" style="1" customWidth="1"/>
    <col min="9983" max="9984" width="8.375" style="1" customWidth="1"/>
    <col min="9985" max="9986" width="17.375" style="1" customWidth="1"/>
    <col min="9987" max="9987" width="0.375" style="1" customWidth="1"/>
    <col min="9988" max="9988" width="12.375" style="1" bestFit="1" customWidth="1"/>
    <col min="9989" max="10235" width="9.375" style="1"/>
    <col min="10236" max="10236" width="12.375" style="1" customWidth="1"/>
    <col min="10237" max="10237" width="34.375" style="1" customWidth="1"/>
    <col min="10238" max="10238" width="2.375" style="1" customWidth="1"/>
    <col min="10239" max="10240" width="8.375" style="1" customWidth="1"/>
    <col min="10241" max="10242" width="17.375" style="1" customWidth="1"/>
    <col min="10243" max="10243" width="0.375" style="1" customWidth="1"/>
    <col min="10244" max="10244" width="12.375" style="1" bestFit="1" customWidth="1"/>
    <col min="10245" max="10491" width="9.375" style="1"/>
    <col min="10492" max="10492" width="12.375" style="1" customWidth="1"/>
    <col min="10493" max="10493" width="34.375" style="1" customWidth="1"/>
    <col min="10494" max="10494" width="2.375" style="1" customWidth="1"/>
    <col min="10495" max="10496" width="8.375" style="1" customWidth="1"/>
    <col min="10497" max="10498" width="17.375" style="1" customWidth="1"/>
    <col min="10499" max="10499" width="0.375" style="1" customWidth="1"/>
    <col min="10500" max="10500" width="12.375" style="1" bestFit="1" customWidth="1"/>
    <col min="10501" max="10747" width="9.375" style="1"/>
    <col min="10748" max="10748" width="12.375" style="1" customWidth="1"/>
    <col min="10749" max="10749" width="34.375" style="1" customWidth="1"/>
    <col min="10750" max="10750" width="2.375" style="1" customWidth="1"/>
    <col min="10751" max="10752" width="8.375" style="1" customWidth="1"/>
    <col min="10753" max="10754" width="17.375" style="1" customWidth="1"/>
    <col min="10755" max="10755" width="0.375" style="1" customWidth="1"/>
    <col min="10756" max="10756" width="12.375" style="1" bestFit="1" customWidth="1"/>
    <col min="10757" max="11003" width="9.375" style="1"/>
    <col min="11004" max="11004" width="12.375" style="1" customWidth="1"/>
    <col min="11005" max="11005" width="34.375" style="1" customWidth="1"/>
    <col min="11006" max="11006" width="2.375" style="1" customWidth="1"/>
    <col min="11007" max="11008" width="8.375" style="1" customWidth="1"/>
    <col min="11009" max="11010" width="17.375" style="1" customWidth="1"/>
    <col min="11011" max="11011" width="0.375" style="1" customWidth="1"/>
    <col min="11012" max="11012" width="12.375" style="1" bestFit="1" customWidth="1"/>
    <col min="11013" max="11259" width="9.375" style="1"/>
    <col min="11260" max="11260" width="12.375" style="1" customWidth="1"/>
    <col min="11261" max="11261" width="34.375" style="1" customWidth="1"/>
    <col min="11262" max="11262" width="2.375" style="1" customWidth="1"/>
    <col min="11263" max="11264" width="8.375" style="1" customWidth="1"/>
    <col min="11265" max="11266" width="17.375" style="1" customWidth="1"/>
    <col min="11267" max="11267" width="0.375" style="1" customWidth="1"/>
    <col min="11268" max="11268" width="12.375" style="1" bestFit="1" customWidth="1"/>
    <col min="11269" max="11515" width="9.375" style="1"/>
    <col min="11516" max="11516" width="12.375" style="1" customWidth="1"/>
    <col min="11517" max="11517" width="34.375" style="1" customWidth="1"/>
    <col min="11518" max="11518" width="2.375" style="1" customWidth="1"/>
    <col min="11519" max="11520" width="8.375" style="1" customWidth="1"/>
    <col min="11521" max="11522" width="17.375" style="1" customWidth="1"/>
    <col min="11523" max="11523" width="0.375" style="1" customWidth="1"/>
    <col min="11524" max="11524" width="12.375" style="1" bestFit="1" customWidth="1"/>
    <col min="11525" max="11771" width="9.375" style="1"/>
    <col min="11772" max="11772" width="12.375" style="1" customWidth="1"/>
    <col min="11773" max="11773" width="34.375" style="1" customWidth="1"/>
    <col min="11774" max="11774" width="2.375" style="1" customWidth="1"/>
    <col min="11775" max="11776" width="8.375" style="1" customWidth="1"/>
    <col min="11777" max="11778" width="17.375" style="1" customWidth="1"/>
    <col min="11779" max="11779" width="0.375" style="1" customWidth="1"/>
    <col min="11780" max="11780" width="12.375" style="1" bestFit="1" customWidth="1"/>
    <col min="11781" max="12027" width="9.375" style="1"/>
    <col min="12028" max="12028" width="12.375" style="1" customWidth="1"/>
    <col min="12029" max="12029" width="34.375" style="1" customWidth="1"/>
    <col min="12030" max="12030" width="2.375" style="1" customWidth="1"/>
    <col min="12031" max="12032" width="8.375" style="1" customWidth="1"/>
    <col min="12033" max="12034" width="17.375" style="1" customWidth="1"/>
    <col min="12035" max="12035" width="0.375" style="1" customWidth="1"/>
    <col min="12036" max="12036" width="12.375" style="1" bestFit="1" customWidth="1"/>
    <col min="12037" max="12283" width="9.375" style="1"/>
    <col min="12284" max="12284" width="12.375" style="1" customWidth="1"/>
    <col min="12285" max="12285" width="34.375" style="1" customWidth="1"/>
    <col min="12286" max="12286" width="2.375" style="1" customWidth="1"/>
    <col min="12287" max="12288" width="8.375" style="1" customWidth="1"/>
    <col min="12289" max="12290" width="17.375" style="1" customWidth="1"/>
    <col min="12291" max="12291" width="0.375" style="1" customWidth="1"/>
    <col min="12292" max="12292" width="12.375" style="1" bestFit="1" customWidth="1"/>
    <col min="12293" max="12539" width="9.375" style="1"/>
    <col min="12540" max="12540" width="12.375" style="1" customWidth="1"/>
    <col min="12541" max="12541" width="34.375" style="1" customWidth="1"/>
    <col min="12542" max="12542" width="2.375" style="1" customWidth="1"/>
    <col min="12543" max="12544" width="8.375" style="1" customWidth="1"/>
    <col min="12545" max="12546" width="17.375" style="1" customWidth="1"/>
    <col min="12547" max="12547" width="0.375" style="1" customWidth="1"/>
    <col min="12548" max="12548" width="12.375" style="1" bestFit="1" customWidth="1"/>
    <col min="12549" max="12795" width="9.375" style="1"/>
    <col min="12796" max="12796" width="12.375" style="1" customWidth="1"/>
    <col min="12797" max="12797" width="34.375" style="1" customWidth="1"/>
    <col min="12798" max="12798" width="2.375" style="1" customWidth="1"/>
    <col min="12799" max="12800" width="8.375" style="1" customWidth="1"/>
    <col min="12801" max="12802" width="17.375" style="1" customWidth="1"/>
    <col min="12803" max="12803" width="0.375" style="1" customWidth="1"/>
    <col min="12804" max="12804" width="12.375" style="1" bestFit="1" customWidth="1"/>
    <col min="12805" max="13051" width="9.375" style="1"/>
    <col min="13052" max="13052" width="12.375" style="1" customWidth="1"/>
    <col min="13053" max="13053" width="34.375" style="1" customWidth="1"/>
    <col min="13054" max="13054" width="2.375" style="1" customWidth="1"/>
    <col min="13055" max="13056" width="8.375" style="1" customWidth="1"/>
    <col min="13057" max="13058" width="17.375" style="1" customWidth="1"/>
    <col min="13059" max="13059" width="0.375" style="1" customWidth="1"/>
    <col min="13060" max="13060" width="12.375" style="1" bestFit="1" customWidth="1"/>
    <col min="13061" max="13307" width="9.375" style="1"/>
    <col min="13308" max="13308" width="12.375" style="1" customWidth="1"/>
    <col min="13309" max="13309" width="34.375" style="1" customWidth="1"/>
    <col min="13310" max="13310" width="2.375" style="1" customWidth="1"/>
    <col min="13311" max="13312" width="8.375" style="1" customWidth="1"/>
    <col min="13313" max="13314" width="17.375" style="1" customWidth="1"/>
    <col min="13315" max="13315" width="0.375" style="1" customWidth="1"/>
    <col min="13316" max="13316" width="12.375" style="1" bestFit="1" customWidth="1"/>
    <col min="13317" max="13563" width="9.375" style="1"/>
    <col min="13564" max="13564" width="12.375" style="1" customWidth="1"/>
    <col min="13565" max="13565" width="34.375" style="1" customWidth="1"/>
    <col min="13566" max="13566" width="2.375" style="1" customWidth="1"/>
    <col min="13567" max="13568" width="8.375" style="1" customWidth="1"/>
    <col min="13569" max="13570" width="17.375" style="1" customWidth="1"/>
    <col min="13571" max="13571" width="0.375" style="1" customWidth="1"/>
    <col min="13572" max="13572" width="12.375" style="1" bestFit="1" customWidth="1"/>
    <col min="13573" max="13819" width="9.375" style="1"/>
    <col min="13820" max="13820" width="12.375" style="1" customWidth="1"/>
    <col min="13821" max="13821" width="34.375" style="1" customWidth="1"/>
    <col min="13822" max="13822" width="2.375" style="1" customWidth="1"/>
    <col min="13823" max="13824" width="8.375" style="1" customWidth="1"/>
    <col min="13825" max="13826" width="17.375" style="1" customWidth="1"/>
    <col min="13827" max="13827" width="0.375" style="1" customWidth="1"/>
    <col min="13828" max="13828" width="12.375" style="1" bestFit="1" customWidth="1"/>
    <col min="13829" max="14075" width="9.375" style="1"/>
    <col min="14076" max="14076" width="12.375" style="1" customWidth="1"/>
    <col min="14077" max="14077" width="34.375" style="1" customWidth="1"/>
    <col min="14078" max="14078" width="2.375" style="1" customWidth="1"/>
    <col min="14079" max="14080" width="8.375" style="1" customWidth="1"/>
    <col min="14081" max="14082" width="17.375" style="1" customWidth="1"/>
    <col min="14083" max="14083" width="0.375" style="1" customWidth="1"/>
    <col min="14084" max="14084" width="12.375" style="1" bestFit="1" customWidth="1"/>
    <col min="14085" max="14331" width="9.375" style="1"/>
    <col min="14332" max="14332" width="12.375" style="1" customWidth="1"/>
    <col min="14333" max="14333" width="34.375" style="1" customWidth="1"/>
    <col min="14334" max="14334" width="2.375" style="1" customWidth="1"/>
    <col min="14335" max="14336" width="8.375" style="1" customWidth="1"/>
    <col min="14337" max="14338" width="17.375" style="1" customWidth="1"/>
    <col min="14339" max="14339" width="0.375" style="1" customWidth="1"/>
    <col min="14340" max="14340" width="12.375" style="1" bestFit="1" customWidth="1"/>
    <col min="14341" max="14587" width="9.375" style="1"/>
    <col min="14588" max="14588" width="12.375" style="1" customWidth="1"/>
    <col min="14589" max="14589" width="34.375" style="1" customWidth="1"/>
    <col min="14590" max="14590" width="2.375" style="1" customWidth="1"/>
    <col min="14591" max="14592" width="8.375" style="1" customWidth="1"/>
    <col min="14593" max="14594" width="17.375" style="1" customWidth="1"/>
    <col min="14595" max="14595" width="0.375" style="1" customWidth="1"/>
    <col min="14596" max="14596" width="12.375" style="1" bestFit="1" customWidth="1"/>
    <col min="14597" max="14843" width="9.375" style="1"/>
    <col min="14844" max="14844" width="12.375" style="1" customWidth="1"/>
    <col min="14845" max="14845" width="34.375" style="1" customWidth="1"/>
    <col min="14846" max="14846" width="2.375" style="1" customWidth="1"/>
    <col min="14847" max="14848" width="8.375" style="1" customWidth="1"/>
    <col min="14849" max="14850" width="17.375" style="1" customWidth="1"/>
    <col min="14851" max="14851" width="0.375" style="1" customWidth="1"/>
    <col min="14852" max="14852" width="12.375" style="1" bestFit="1" customWidth="1"/>
    <col min="14853" max="15099" width="9.375" style="1"/>
    <col min="15100" max="15100" width="12.375" style="1" customWidth="1"/>
    <col min="15101" max="15101" width="34.375" style="1" customWidth="1"/>
    <col min="15102" max="15102" width="2.375" style="1" customWidth="1"/>
    <col min="15103" max="15104" width="8.375" style="1" customWidth="1"/>
    <col min="15105" max="15106" width="17.375" style="1" customWidth="1"/>
    <col min="15107" max="15107" width="0.375" style="1" customWidth="1"/>
    <col min="15108" max="15108" width="12.375" style="1" bestFit="1" customWidth="1"/>
    <col min="15109" max="15355" width="9.375" style="1"/>
    <col min="15356" max="15356" width="12.375" style="1" customWidth="1"/>
    <col min="15357" max="15357" width="34.375" style="1" customWidth="1"/>
    <col min="15358" max="15358" width="2.375" style="1" customWidth="1"/>
    <col min="15359" max="15360" width="8.375" style="1" customWidth="1"/>
    <col min="15361" max="15362" width="17.375" style="1" customWidth="1"/>
    <col min="15363" max="15363" width="0.375" style="1" customWidth="1"/>
    <col min="15364" max="15364" width="12.375" style="1" bestFit="1" customWidth="1"/>
    <col min="15365" max="15611" width="9.375" style="1"/>
    <col min="15612" max="15612" width="12.375" style="1" customWidth="1"/>
    <col min="15613" max="15613" width="34.375" style="1" customWidth="1"/>
    <col min="15614" max="15614" width="2.375" style="1" customWidth="1"/>
    <col min="15615" max="15616" width="8.375" style="1" customWidth="1"/>
    <col min="15617" max="15618" width="17.375" style="1" customWidth="1"/>
    <col min="15619" max="15619" width="0.375" style="1" customWidth="1"/>
    <col min="15620" max="15620" width="12.375" style="1" bestFit="1" customWidth="1"/>
    <col min="15621" max="15867" width="9.375" style="1"/>
    <col min="15868" max="15868" width="12.375" style="1" customWidth="1"/>
    <col min="15869" max="15869" width="34.375" style="1" customWidth="1"/>
    <col min="15870" max="15870" width="2.375" style="1" customWidth="1"/>
    <col min="15871" max="15872" width="8.375" style="1" customWidth="1"/>
    <col min="15873" max="15874" width="17.375" style="1" customWidth="1"/>
    <col min="15875" max="15875" width="0.375" style="1" customWidth="1"/>
    <col min="15876" max="15876" width="12.375" style="1" bestFit="1" customWidth="1"/>
    <col min="15877" max="16123" width="9.375" style="1"/>
    <col min="16124" max="16124" width="12.375" style="1" customWidth="1"/>
    <col min="16125" max="16125" width="34.375" style="1" customWidth="1"/>
    <col min="16126" max="16126" width="2.375" style="1" customWidth="1"/>
    <col min="16127" max="16128" width="8.375" style="1" customWidth="1"/>
    <col min="16129" max="16130" width="17.375" style="1" customWidth="1"/>
    <col min="16131" max="16131" width="0.375" style="1" customWidth="1"/>
    <col min="16132" max="16132" width="12.375" style="1" bestFit="1" customWidth="1"/>
    <col min="16133" max="16384" width="9.375" style="1"/>
  </cols>
  <sheetData>
    <row r="1" spans="1:12" ht="21.75" customHeight="1" x14ac:dyDescent="0.2">
      <c r="C1" s="38">
        <f>'التدفقات النقدية'!B1:I1</f>
        <v>0</v>
      </c>
      <c r="D1" s="61"/>
      <c r="E1" s="61"/>
      <c r="F1" s="61"/>
      <c r="G1" s="329"/>
      <c r="H1" s="329"/>
      <c r="I1" s="329"/>
      <c r="J1" s="61"/>
    </row>
    <row r="2" spans="1:12" ht="21.75" customHeight="1" x14ac:dyDescent="0.2">
      <c r="C2" s="43">
        <f>'التدفقات النقدية'!B2:I2</f>
        <v>0</v>
      </c>
      <c r="D2" s="61"/>
      <c r="E2" s="61"/>
      <c r="F2" s="61"/>
      <c r="G2" s="329"/>
      <c r="H2" s="329"/>
      <c r="I2" s="329"/>
      <c r="J2" s="61"/>
    </row>
    <row r="3" spans="1:12" ht="21.75" customHeight="1" x14ac:dyDescent="0.2">
      <c r="C3" s="373" t="str">
        <f>'5-6'!B3</f>
        <v>إيضاحات حول  القوائم المالية للسنة المنتهية في 31 ديسمبر 2023م</v>
      </c>
      <c r="D3" s="63"/>
      <c r="E3" s="126"/>
      <c r="F3" s="126"/>
      <c r="G3" s="330"/>
      <c r="H3" s="330"/>
      <c r="I3" s="330"/>
      <c r="J3" s="126"/>
    </row>
    <row r="4" spans="1:12" ht="21.75" customHeight="1" x14ac:dyDescent="0.2">
      <c r="C4" s="176" t="s">
        <v>21</v>
      </c>
      <c r="D4" s="62"/>
      <c r="E4" s="62"/>
      <c r="F4" s="62"/>
      <c r="G4" s="331"/>
      <c r="H4" s="330"/>
      <c r="I4" s="330"/>
      <c r="J4" s="126"/>
      <c r="K4" s="43"/>
      <c r="L4" s="43"/>
    </row>
    <row r="5" spans="1:12" ht="20.25" customHeight="1" x14ac:dyDescent="0.2">
      <c r="A5" s="377"/>
      <c r="B5" s="377"/>
      <c r="C5" s="377"/>
      <c r="D5" s="1"/>
      <c r="G5" s="1"/>
      <c r="H5" s="43"/>
      <c r="I5" s="43"/>
      <c r="J5" s="43"/>
    </row>
    <row r="6" spans="1:12" s="377" customFormat="1" x14ac:dyDescent="0.2">
      <c r="C6" s="385" t="s">
        <v>273</v>
      </c>
      <c r="D6" s="384"/>
      <c r="E6" s="379" t="s">
        <v>206</v>
      </c>
    </row>
    <row r="7" spans="1:12" s="377" customFormat="1" x14ac:dyDescent="0.2">
      <c r="C7" s="387" t="s">
        <v>4</v>
      </c>
      <c r="D7" s="384"/>
      <c r="E7" s="95">
        <v>350000</v>
      </c>
    </row>
    <row r="8" spans="1:12" s="377" customFormat="1" x14ac:dyDescent="0.2">
      <c r="C8" s="387" t="s">
        <v>274</v>
      </c>
      <c r="D8" s="384"/>
      <c r="E8" s="95">
        <v>7453958</v>
      </c>
    </row>
    <row r="9" spans="1:12" s="377" customFormat="1" x14ac:dyDescent="0.2">
      <c r="C9" s="387" t="s">
        <v>275</v>
      </c>
      <c r="D9" s="384"/>
      <c r="E9" s="95">
        <v>0</v>
      </c>
    </row>
    <row r="10" spans="1:12" s="377" customFormat="1" x14ac:dyDescent="0.2">
      <c r="C10" s="387" t="s">
        <v>276</v>
      </c>
      <c r="D10" s="384"/>
      <c r="E10" s="95">
        <v>0</v>
      </c>
    </row>
    <row r="11" spans="1:12" s="377" customFormat="1" hidden="1" x14ac:dyDescent="0.2">
      <c r="C11" s="387" t="s">
        <v>277</v>
      </c>
      <c r="D11" s="384"/>
      <c r="E11" s="95">
        <v>0</v>
      </c>
    </row>
    <row r="12" spans="1:12" s="377" customFormat="1" hidden="1" x14ac:dyDescent="0.2">
      <c r="A12" s="381"/>
      <c r="B12" s="381"/>
      <c r="C12" s="387" t="s">
        <v>278</v>
      </c>
      <c r="D12" s="384"/>
      <c r="E12" s="95">
        <v>0</v>
      </c>
    </row>
    <row r="13" spans="1:12" s="377" customFormat="1" x14ac:dyDescent="0.2">
      <c r="A13" s="377" t="e">
        <f>#REF!+#REF!</f>
        <v>#REF!</v>
      </c>
      <c r="C13" s="374" t="s">
        <v>279</v>
      </c>
      <c r="D13" s="384"/>
      <c r="E13" s="383">
        <f>SUM(E7:E12)</f>
        <v>7803958</v>
      </c>
    </row>
    <row r="14" spans="1:12" s="377" customFormat="1" x14ac:dyDescent="0.2">
      <c r="C14" s="388" t="s">
        <v>280</v>
      </c>
      <c r="D14" s="384"/>
      <c r="E14" s="96"/>
    </row>
    <row r="15" spans="1:12" s="377" customFormat="1" x14ac:dyDescent="0.2">
      <c r="C15" s="374" t="s">
        <v>281</v>
      </c>
      <c r="D15" s="384"/>
      <c r="E15" s="96">
        <v>-7453958</v>
      </c>
    </row>
    <row r="16" spans="1:12" s="377" customFormat="1" x14ac:dyDescent="0.2">
      <c r="C16" s="374" t="s">
        <v>282</v>
      </c>
      <c r="D16" s="384"/>
      <c r="E16" s="382">
        <f>SUM(E13:E15)</f>
        <v>350000</v>
      </c>
    </row>
    <row r="17" spans="1:9" s="377" customFormat="1" ht="19.899999999999999" customHeight="1" x14ac:dyDescent="0.2">
      <c r="C17" s="448" t="s">
        <v>283</v>
      </c>
      <c r="D17" s="448"/>
      <c r="E17" s="96">
        <v>9022</v>
      </c>
    </row>
    <row r="18" spans="1:9" s="377" customFormat="1" x14ac:dyDescent="0.2">
      <c r="C18" s="385" t="s">
        <v>284</v>
      </c>
      <c r="D18" s="384"/>
      <c r="E18" s="96"/>
    </row>
    <row r="19" spans="1:9" s="377" customFormat="1" x14ac:dyDescent="0.2">
      <c r="C19" s="374" t="s">
        <v>285</v>
      </c>
      <c r="D19" s="384"/>
      <c r="E19" s="392">
        <v>259415</v>
      </c>
    </row>
    <row r="20" spans="1:9" s="377" customFormat="1" ht="19.899999999999999" customHeight="1" x14ac:dyDescent="0.2">
      <c r="A20" s="377" t="e">
        <f>#REF!*2.5%</f>
        <v>#REF!</v>
      </c>
      <c r="C20" s="448" t="s">
        <v>286</v>
      </c>
      <c r="D20" s="448"/>
      <c r="E20" s="378">
        <v>27067</v>
      </c>
    </row>
    <row r="21" spans="1:9" s="377" customFormat="1" x14ac:dyDescent="0.2">
      <c r="C21" s="374" t="s">
        <v>287</v>
      </c>
      <c r="D21" s="384"/>
      <c r="E21" s="393">
        <f>SUM(E19:E20)</f>
        <v>286482</v>
      </c>
    </row>
    <row r="22" spans="1:9" s="377" customFormat="1" x14ac:dyDescent="0.2">
      <c r="A22" s="33"/>
      <c r="B22" s="33"/>
      <c r="C22" s="374" t="s">
        <v>288</v>
      </c>
      <c r="D22" s="386"/>
      <c r="E22" s="95">
        <f>E21*2.5%</f>
        <v>7162.05</v>
      </c>
    </row>
    <row r="23" spans="1:9" x14ac:dyDescent="0.2">
      <c r="A23" s="33"/>
      <c r="B23" s="33"/>
      <c r="C23" s="152"/>
      <c r="D23" s="386"/>
      <c r="E23" s="95"/>
      <c r="G23" s="1"/>
      <c r="H23" s="1"/>
      <c r="I23" s="1"/>
    </row>
    <row r="24" spans="1:9" x14ac:dyDescent="0.2">
      <c r="A24" s="33"/>
      <c r="B24" s="33"/>
      <c r="C24" s="389" t="s">
        <v>289</v>
      </c>
      <c r="D24" s="390"/>
      <c r="E24" s="95"/>
      <c r="G24" s="1"/>
      <c r="H24" s="1"/>
      <c r="I24" s="1"/>
    </row>
    <row r="25" spans="1:9" x14ac:dyDescent="0.2">
      <c r="A25" s="33"/>
      <c r="B25" s="33"/>
      <c r="C25" s="391" t="s">
        <v>290</v>
      </c>
      <c r="D25" s="390"/>
      <c r="E25" s="1">
        <v>9022</v>
      </c>
      <c r="G25" s="1"/>
      <c r="H25" s="1"/>
      <c r="I25" s="1"/>
    </row>
    <row r="26" spans="1:9" x14ac:dyDescent="0.2">
      <c r="A26" s="33"/>
      <c r="B26" s="33"/>
      <c r="C26" s="391" t="s">
        <v>291</v>
      </c>
      <c r="D26" s="390"/>
      <c r="E26" s="1">
        <v>7162</v>
      </c>
      <c r="G26" s="1"/>
      <c r="H26" s="1"/>
      <c r="I26" s="1"/>
    </row>
    <row r="27" spans="1:9" x14ac:dyDescent="0.2">
      <c r="A27" s="33"/>
      <c r="B27" s="33"/>
      <c r="C27" s="374" t="s">
        <v>287</v>
      </c>
      <c r="D27" s="374"/>
      <c r="E27" s="394">
        <f>SUM(E25:E26)</f>
        <v>16184</v>
      </c>
      <c r="G27" s="1"/>
      <c r="H27" s="1"/>
      <c r="I27" s="1"/>
    </row>
    <row r="28" spans="1:9" x14ac:dyDescent="0.2">
      <c r="A28" s="33"/>
      <c r="B28" s="33"/>
      <c r="C28" s="380"/>
      <c r="D28" s="1"/>
      <c r="G28" s="1"/>
      <c r="H28" s="1"/>
      <c r="I28" s="1"/>
    </row>
    <row r="29" spans="1:9" ht="20.25" customHeight="1" x14ac:dyDescent="0.2">
      <c r="D29" s="1"/>
      <c r="G29" s="1"/>
      <c r="H29" s="1"/>
      <c r="I29" s="1"/>
    </row>
    <row r="30" spans="1:9" ht="20.25" customHeight="1" x14ac:dyDescent="0.2">
      <c r="D30" s="1"/>
      <c r="G30" s="1"/>
      <c r="H30" s="1"/>
      <c r="I30" s="1"/>
    </row>
    <row r="31" spans="1:9" ht="13.5" customHeight="1" x14ac:dyDescent="0.2">
      <c r="D31" s="1"/>
      <c r="G31" s="1"/>
      <c r="H31" s="1"/>
      <c r="I31" s="1"/>
    </row>
    <row r="32" spans="1:9" ht="13.5" customHeight="1" x14ac:dyDescent="0.2">
      <c r="D32" s="1"/>
      <c r="G32" s="1"/>
      <c r="H32" s="1"/>
      <c r="I32" s="1"/>
    </row>
    <row r="33" s="1" customFormat="1" ht="11.1" customHeight="1" x14ac:dyDescent="0.2"/>
    <row r="34" s="1" customFormat="1" ht="18.600000000000001" customHeight="1" x14ac:dyDescent="0.2"/>
    <row r="35" s="1" customFormat="1" ht="24" customHeight="1" x14ac:dyDescent="0.2"/>
    <row r="36" customFormat="1" ht="14.25" x14ac:dyDescent="0.2"/>
    <row r="37" customFormat="1" ht="14.25" x14ac:dyDescent="0.2"/>
  </sheetData>
  <mergeCells count="2">
    <mergeCell ref="C17:D17"/>
    <mergeCell ref="C20:D20"/>
  </mergeCells>
  <printOptions horizontalCentered="1"/>
  <pageMargins left="0.39370078740157483" right="0.86614173228346458" top="0.62992125984251968" bottom="0" header="0" footer="0"/>
  <pageSetup paperSize="9" scale="120" firstPageNumber="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rightToLeft="1" zoomScale="145" zoomScaleNormal="145" zoomScaleSheetLayoutView="190" zoomScalePageLayoutView="130" workbookViewId="0">
      <selection activeCell="A40" sqref="A40"/>
    </sheetView>
  </sheetViews>
  <sheetFormatPr defaultColWidth="9.375" defaultRowHeight="26.25" customHeight="1" x14ac:dyDescent="0.2"/>
  <cols>
    <col min="1" max="1" width="36.375" style="1" customWidth="1"/>
    <col min="2" max="2" width="7.375" style="1" customWidth="1"/>
    <col min="3" max="3" width="2" style="1" customWidth="1"/>
    <col min="4" max="4" width="11.875" style="1" customWidth="1"/>
    <col min="5" max="5" width="2" style="1" customWidth="1"/>
    <col min="6" max="6" width="15.375" style="1" customWidth="1"/>
    <col min="7" max="7" width="2.375" style="1" customWidth="1"/>
    <col min="8" max="8" width="1" style="1" customWidth="1"/>
    <col min="9" max="9" width="3" style="6" hidden="1" customWidth="1"/>
    <col min="10" max="10" width="16.375" style="141" hidden="1" customWidth="1"/>
    <col min="11" max="11" width="0.375" style="1" customWidth="1"/>
    <col min="12" max="12" width="5" style="1" customWidth="1"/>
    <col min="13" max="13" width="0" style="1" hidden="1" customWidth="1"/>
    <col min="14" max="253" width="9.375" style="1"/>
    <col min="254" max="254" width="12.375" style="1" customWidth="1"/>
    <col min="255" max="255" width="31.875" style="1" customWidth="1"/>
    <col min="256" max="256" width="5" style="1" customWidth="1"/>
    <col min="257" max="257" width="1.875" style="1" customWidth="1"/>
    <col min="258" max="258" width="7.375" style="1" customWidth="1"/>
    <col min="259" max="259" width="2.375" style="1" customWidth="1"/>
    <col min="260" max="260" width="23" style="1" bestFit="1" customWidth="1"/>
    <col min="261" max="261" width="1.375" style="1" customWidth="1"/>
    <col min="262" max="262" width="23" style="1" bestFit="1" customWidth="1"/>
    <col min="263" max="263" width="1.375" style="1" customWidth="1"/>
    <col min="264" max="264" width="19.375" style="1" customWidth="1"/>
    <col min="265" max="265" width="29.375" style="1" customWidth="1"/>
    <col min="266" max="509" width="9.375" style="1"/>
    <col min="510" max="510" width="12.375" style="1" customWidth="1"/>
    <col min="511" max="511" width="31.875" style="1" customWidth="1"/>
    <col min="512" max="512" width="5" style="1" customWidth="1"/>
    <col min="513" max="513" width="1.875" style="1" customWidth="1"/>
    <col min="514" max="514" width="7.375" style="1" customWidth="1"/>
    <col min="515" max="515" width="2.375" style="1" customWidth="1"/>
    <col min="516" max="516" width="23" style="1" bestFit="1" customWidth="1"/>
    <col min="517" max="517" width="1.375" style="1" customWidth="1"/>
    <col min="518" max="518" width="23" style="1" bestFit="1" customWidth="1"/>
    <col min="519" max="519" width="1.375" style="1" customWidth="1"/>
    <col min="520" max="520" width="19.375" style="1" customWidth="1"/>
    <col min="521" max="521" width="29.375" style="1" customWidth="1"/>
    <col min="522" max="765" width="9.375" style="1"/>
    <col min="766" max="766" width="12.375" style="1" customWidth="1"/>
    <col min="767" max="767" width="31.875" style="1" customWidth="1"/>
    <col min="768" max="768" width="5" style="1" customWidth="1"/>
    <col min="769" max="769" width="1.875" style="1" customWidth="1"/>
    <col min="770" max="770" width="7.375" style="1" customWidth="1"/>
    <col min="771" max="771" width="2.375" style="1" customWidth="1"/>
    <col min="772" max="772" width="23" style="1" bestFit="1" customWidth="1"/>
    <col min="773" max="773" width="1.375" style="1" customWidth="1"/>
    <col min="774" max="774" width="23" style="1" bestFit="1" customWidth="1"/>
    <col min="775" max="775" width="1.375" style="1" customWidth="1"/>
    <col min="776" max="776" width="19.375" style="1" customWidth="1"/>
    <col min="777" max="777" width="29.375" style="1" customWidth="1"/>
    <col min="778" max="1021" width="9.375" style="1"/>
    <col min="1022" max="1022" width="12.375" style="1" customWidth="1"/>
    <col min="1023" max="1023" width="31.875" style="1" customWidth="1"/>
    <col min="1024" max="1024" width="5" style="1" customWidth="1"/>
    <col min="1025" max="1025" width="1.875" style="1" customWidth="1"/>
    <col min="1026" max="1026" width="7.375" style="1" customWidth="1"/>
    <col min="1027" max="1027" width="2.375" style="1" customWidth="1"/>
    <col min="1028" max="1028" width="23" style="1" bestFit="1" customWidth="1"/>
    <col min="1029" max="1029" width="1.375" style="1" customWidth="1"/>
    <col min="1030" max="1030" width="23" style="1" bestFit="1" customWidth="1"/>
    <col min="1031" max="1031" width="1.375" style="1" customWidth="1"/>
    <col min="1032" max="1032" width="19.375" style="1" customWidth="1"/>
    <col min="1033" max="1033" width="29.375" style="1" customWidth="1"/>
    <col min="1034" max="1277" width="9.375" style="1"/>
    <col min="1278" max="1278" width="12.375" style="1" customWidth="1"/>
    <col min="1279" max="1279" width="31.875" style="1" customWidth="1"/>
    <col min="1280" max="1280" width="5" style="1" customWidth="1"/>
    <col min="1281" max="1281" width="1.875" style="1" customWidth="1"/>
    <col min="1282" max="1282" width="7.375" style="1" customWidth="1"/>
    <col min="1283" max="1283" width="2.375" style="1" customWidth="1"/>
    <col min="1284" max="1284" width="23" style="1" bestFit="1" customWidth="1"/>
    <col min="1285" max="1285" width="1.375" style="1" customWidth="1"/>
    <col min="1286" max="1286" width="23" style="1" bestFit="1" customWidth="1"/>
    <col min="1287" max="1287" width="1.375" style="1" customWidth="1"/>
    <col min="1288" max="1288" width="19.375" style="1" customWidth="1"/>
    <col min="1289" max="1289" width="29.375" style="1" customWidth="1"/>
    <col min="1290" max="1533" width="9.375" style="1"/>
    <col min="1534" max="1534" width="12.375" style="1" customWidth="1"/>
    <col min="1535" max="1535" width="31.875" style="1" customWidth="1"/>
    <col min="1536" max="1536" width="5" style="1" customWidth="1"/>
    <col min="1537" max="1537" width="1.875" style="1" customWidth="1"/>
    <col min="1538" max="1538" width="7.375" style="1" customWidth="1"/>
    <col min="1539" max="1539" width="2.375" style="1" customWidth="1"/>
    <col min="1540" max="1540" width="23" style="1" bestFit="1" customWidth="1"/>
    <col min="1541" max="1541" width="1.375" style="1" customWidth="1"/>
    <col min="1542" max="1542" width="23" style="1" bestFit="1" customWidth="1"/>
    <col min="1543" max="1543" width="1.375" style="1" customWidth="1"/>
    <col min="1544" max="1544" width="19.375" style="1" customWidth="1"/>
    <col min="1545" max="1545" width="29.375" style="1" customWidth="1"/>
    <col min="1546" max="1789" width="9.375" style="1"/>
    <col min="1790" max="1790" width="12.375" style="1" customWidth="1"/>
    <col min="1791" max="1791" width="31.875" style="1" customWidth="1"/>
    <col min="1792" max="1792" width="5" style="1" customWidth="1"/>
    <col min="1793" max="1793" width="1.875" style="1" customWidth="1"/>
    <col min="1794" max="1794" width="7.375" style="1" customWidth="1"/>
    <col min="1795" max="1795" width="2.375" style="1" customWidth="1"/>
    <col min="1796" max="1796" width="23" style="1" bestFit="1" customWidth="1"/>
    <col min="1797" max="1797" width="1.375" style="1" customWidth="1"/>
    <col min="1798" max="1798" width="23" style="1" bestFit="1" customWidth="1"/>
    <col min="1799" max="1799" width="1.375" style="1" customWidth="1"/>
    <col min="1800" max="1800" width="19.375" style="1" customWidth="1"/>
    <col min="1801" max="1801" width="29.375" style="1" customWidth="1"/>
    <col min="1802" max="2045" width="9.375" style="1"/>
    <col min="2046" max="2046" width="12.375" style="1" customWidth="1"/>
    <col min="2047" max="2047" width="31.875" style="1" customWidth="1"/>
    <col min="2048" max="2048" width="5" style="1" customWidth="1"/>
    <col min="2049" max="2049" width="1.875" style="1" customWidth="1"/>
    <col min="2050" max="2050" width="7.375" style="1" customWidth="1"/>
    <col min="2051" max="2051" width="2.375" style="1" customWidth="1"/>
    <col min="2052" max="2052" width="23" style="1" bestFit="1" customWidth="1"/>
    <col min="2053" max="2053" width="1.375" style="1" customWidth="1"/>
    <col min="2054" max="2054" width="23" style="1" bestFit="1" customWidth="1"/>
    <col min="2055" max="2055" width="1.375" style="1" customWidth="1"/>
    <col min="2056" max="2056" width="19.375" style="1" customWidth="1"/>
    <col min="2057" max="2057" width="29.375" style="1" customWidth="1"/>
    <col min="2058" max="2301" width="9.375" style="1"/>
    <col min="2302" max="2302" width="12.375" style="1" customWidth="1"/>
    <col min="2303" max="2303" width="31.875" style="1" customWidth="1"/>
    <col min="2304" max="2304" width="5" style="1" customWidth="1"/>
    <col min="2305" max="2305" width="1.875" style="1" customWidth="1"/>
    <col min="2306" max="2306" width="7.375" style="1" customWidth="1"/>
    <col min="2307" max="2307" width="2.375" style="1" customWidth="1"/>
    <col min="2308" max="2308" width="23" style="1" bestFit="1" customWidth="1"/>
    <col min="2309" max="2309" width="1.375" style="1" customWidth="1"/>
    <col min="2310" max="2310" width="23" style="1" bestFit="1" customWidth="1"/>
    <col min="2311" max="2311" width="1.375" style="1" customWidth="1"/>
    <col min="2312" max="2312" width="19.375" style="1" customWidth="1"/>
    <col min="2313" max="2313" width="29.375" style="1" customWidth="1"/>
    <col min="2314" max="2557" width="9.375" style="1"/>
    <col min="2558" max="2558" width="12.375" style="1" customWidth="1"/>
    <col min="2559" max="2559" width="31.875" style="1" customWidth="1"/>
    <col min="2560" max="2560" width="5" style="1" customWidth="1"/>
    <col min="2561" max="2561" width="1.875" style="1" customWidth="1"/>
    <col min="2562" max="2562" width="7.375" style="1" customWidth="1"/>
    <col min="2563" max="2563" width="2.375" style="1" customWidth="1"/>
    <col min="2564" max="2564" width="23" style="1" bestFit="1" customWidth="1"/>
    <col min="2565" max="2565" width="1.375" style="1" customWidth="1"/>
    <col min="2566" max="2566" width="23" style="1" bestFit="1" customWidth="1"/>
    <col min="2567" max="2567" width="1.375" style="1" customWidth="1"/>
    <col min="2568" max="2568" width="19.375" style="1" customWidth="1"/>
    <col min="2569" max="2569" width="29.375" style="1" customWidth="1"/>
    <col min="2570" max="2813" width="9.375" style="1"/>
    <col min="2814" max="2814" width="12.375" style="1" customWidth="1"/>
    <col min="2815" max="2815" width="31.875" style="1" customWidth="1"/>
    <col min="2816" max="2816" width="5" style="1" customWidth="1"/>
    <col min="2817" max="2817" width="1.875" style="1" customWidth="1"/>
    <col min="2818" max="2818" width="7.375" style="1" customWidth="1"/>
    <col min="2819" max="2819" width="2.375" style="1" customWidth="1"/>
    <col min="2820" max="2820" width="23" style="1" bestFit="1" customWidth="1"/>
    <col min="2821" max="2821" width="1.375" style="1" customWidth="1"/>
    <col min="2822" max="2822" width="23" style="1" bestFit="1" customWidth="1"/>
    <col min="2823" max="2823" width="1.375" style="1" customWidth="1"/>
    <col min="2824" max="2824" width="19.375" style="1" customWidth="1"/>
    <col min="2825" max="2825" width="29.375" style="1" customWidth="1"/>
    <col min="2826" max="3069" width="9.375" style="1"/>
    <col min="3070" max="3070" width="12.375" style="1" customWidth="1"/>
    <col min="3071" max="3071" width="31.875" style="1" customWidth="1"/>
    <col min="3072" max="3072" width="5" style="1" customWidth="1"/>
    <col min="3073" max="3073" width="1.875" style="1" customWidth="1"/>
    <col min="3074" max="3074" width="7.375" style="1" customWidth="1"/>
    <col min="3075" max="3075" width="2.375" style="1" customWidth="1"/>
    <col min="3076" max="3076" width="23" style="1" bestFit="1" customWidth="1"/>
    <col min="3077" max="3077" width="1.375" style="1" customWidth="1"/>
    <col min="3078" max="3078" width="23" style="1" bestFit="1" customWidth="1"/>
    <col min="3079" max="3079" width="1.375" style="1" customWidth="1"/>
    <col min="3080" max="3080" width="19.375" style="1" customWidth="1"/>
    <col min="3081" max="3081" width="29.375" style="1" customWidth="1"/>
    <col min="3082" max="3325" width="9.375" style="1"/>
    <col min="3326" max="3326" width="12.375" style="1" customWidth="1"/>
    <col min="3327" max="3327" width="31.875" style="1" customWidth="1"/>
    <col min="3328" max="3328" width="5" style="1" customWidth="1"/>
    <col min="3329" max="3329" width="1.875" style="1" customWidth="1"/>
    <col min="3330" max="3330" width="7.375" style="1" customWidth="1"/>
    <col min="3331" max="3331" width="2.375" style="1" customWidth="1"/>
    <col min="3332" max="3332" width="23" style="1" bestFit="1" customWidth="1"/>
    <col min="3333" max="3333" width="1.375" style="1" customWidth="1"/>
    <col min="3334" max="3334" width="23" style="1" bestFit="1" customWidth="1"/>
    <col min="3335" max="3335" width="1.375" style="1" customWidth="1"/>
    <col min="3336" max="3336" width="19.375" style="1" customWidth="1"/>
    <col min="3337" max="3337" width="29.375" style="1" customWidth="1"/>
    <col min="3338" max="3581" width="9.375" style="1"/>
    <col min="3582" max="3582" width="12.375" style="1" customWidth="1"/>
    <col min="3583" max="3583" width="31.875" style="1" customWidth="1"/>
    <col min="3584" max="3584" width="5" style="1" customWidth="1"/>
    <col min="3585" max="3585" width="1.875" style="1" customWidth="1"/>
    <col min="3586" max="3586" width="7.375" style="1" customWidth="1"/>
    <col min="3587" max="3587" width="2.375" style="1" customWidth="1"/>
    <col min="3588" max="3588" width="23" style="1" bestFit="1" customWidth="1"/>
    <col min="3589" max="3589" width="1.375" style="1" customWidth="1"/>
    <col min="3590" max="3590" width="23" style="1" bestFit="1" customWidth="1"/>
    <col min="3591" max="3591" width="1.375" style="1" customWidth="1"/>
    <col min="3592" max="3592" width="19.375" style="1" customWidth="1"/>
    <col min="3593" max="3593" width="29.375" style="1" customWidth="1"/>
    <col min="3594" max="3837" width="9.375" style="1"/>
    <col min="3838" max="3838" width="12.375" style="1" customWidth="1"/>
    <col min="3839" max="3839" width="31.875" style="1" customWidth="1"/>
    <col min="3840" max="3840" width="5" style="1" customWidth="1"/>
    <col min="3841" max="3841" width="1.875" style="1" customWidth="1"/>
    <col min="3842" max="3842" width="7.375" style="1" customWidth="1"/>
    <col min="3843" max="3843" width="2.375" style="1" customWidth="1"/>
    <col min="3844" max="3844" width="23" style="1" bestFit="1" customWidth="1"/>
    <col min="3845" max="3845" width="1.375" style="1" customWidth="1"/>
    <col min="3846" max="3846" width="23" style="1" bestFit="1" customWidth="1"/>
    <col min="3847" max="3847" width="1.375" style="1" customWidth="1"/>
    <col min="3848" max="3848" width="19.375" style="1" customWidth="1"/>
    <col min="3849" max="3849" width="29.375" style="1" customWidth="1"/>
    <col min="3850" max="4093" width="9.375" style="1"/>
    <col min="4094" max="4094" width="12.375" style="1" customWidth="1"/>
    <col min="4095" max="4095" width="31.875" style="1" customWidth="1"/>
    <col min="4096" max="4096" width="5" style="1" customWidth="1"/>
    <col min="4097" max="4097" width="1.875" style="1" customWidth="1"/>
    <col min="4098" max="4098" width="7.375" style="1" customWidth="1"/>
    <col min="4099" max="4099" width="2.375" style="1" customWidth="1"/>
    <col min="4100" max="4100" width="23" style="1" bestFit="1" customWidth="1"/>
    <col min="4101" max="4101" width="1.375" style="1" customWidth="1"/>
    <col min="4102" max="4102" width="23" style="1" bestFit="1" customWidth="1"/>
    <col min="4103" max="4103" width="1.375" style="1" customWidth="1"/>
    <col min="4104" max="4104" width="19.375" style="1" customWidth="1"/>
    <col min="4105" max="4105" width="29.375" style="1" customWidth="1"/>
    <col min="4106" max="4349" width="9.375" style="1"/>
    <col min="4350" max="4350" width="12.375" style="1" customWidth="1"/>
    <col min="4351" max="4351" width="31.875" style="1" customWidth="1"/>
    <col min="4352" max="4352" width="5" style="1" customWidth="1"/>
    <col min="4353" max="4353" width="1.875" style="1" customWidth="1"/>
    <col min="4354" max="4354" width="7.375" style="1" customWidth="1"/>
    <col min="4355" max="4355" width="2.375" style="1" customWidth="1"/>
    <col min="4356" max="4356" width="23" style="1" bestFit="1" customWidth="1"/>
    <col min="4357" max="4357" width="1.375" style="1" customWidth="1"/>
    <col min="4358" max="4358" width="23" style="1" bestFit="1" customWidth="1"/>
    <col min="4359" max="4359" width="1.375" style="1" customWidth="1"/>
    <col min="4360" max="4360" width="19.375" style="1" customWidth="1"/>
    <col min="4361" max="4361" width="29.375" style="1" customWidth="1"/>
    <col min="4362" max="4605" width="9.375" style="1"/>
    <col min="4606" max="4606" width="12.375" style="1" customWidth="1"/>
    <col min="4607" max="4607" width="31.875" style="1" customWidth="1"/>
    <col min="4608" max="4608" width="5" style="1" customWidth="1"/>
    <col min="4609" max="4609" width="1.875" style="1" customWidth="1"/>
    <col min="4610" max="4610" width="7.375" style="1" customWidth="1"/>
    <col min="4611" max="4611" width="2.375" style="1" customWidth="1"/>
    <col min="4612" max="4612" width="23" style="1" bestFit="1" customWidth="1"/>
    <col min="4613" max="4613" width="1.375" style="1" customWidth="1"/>
    <col min="4614" max="4614" width="23" style="1" bestFit="1" customWidth="1"/>
    <col min="4615" max="4615" width="1.375" style="1" customWidth="1"/>
    <col min="4616" max="4616" width="19.375" style="1" customWidth="1"/>
    <col min="4617" max="4617" width="29.375" style="1" customWidth="1"/>
    <col min="4618" max="4861" width="9.375" style="1"/>
    <col min="4862" max="4862" width="12.375" style="1" customWidth="1"/>
    <col min="4863" max="4863" width="31.875" style="1" customWidth="1"/>
    <col min="4864" max="4864" width="5" style="1" customWidth="1"/>
    <col min="4865" max="4865" width="1.875" style="1" customWidth="1"/>
    <col min="4866" max="4866" width="7.375" style="1" customWidth="1"/>
    <col min="4867" max="4867" width="2.375" style="1" customWidth="1"/>
    <col min="4868" max="4868" width="23" style="1" bestFit="1" customWidth="1"/>
    <col min="4869" max="4869" width="1.375" style="1" customWidth="1"/>
    <col min="4870" max="4870" width="23" style="1" bestFit="1" customWidth="1"/>
    <col min="4871" max="4871" width="1.375" style="1" customWidth="1"/>
    <col min="4872" max="4872" width="19.375" style="1" customWidth="1"/>
    <col min="4873" max="4873" width="29.375" style="1" customWidth="1"/>
    <col min="4874" max="5117" width="9.375" style="1"/>
    <col min="5118" max="5118" width="12.375" style="1" customWidth="1"/>
    <col min="5119" max="5119" width="31.875" style="1" customWidth="1"/>
    <col min="5120" max="5120" width="5" style="1" customWidth="1"/>
    <col min="5121" max="5121" width="1.875" style="1" customWidth="1"/>
    <col min="5122" max="5122" width="7.375" style="1" customWidth="1"/>
    <col min="5123" max="5123" width="2.375" style="1" customWidth="1"/>
    <col min="5124" max="5124" width="23" style="1" bestFit="1" customWidth="1"/>
    <col min="5125" max="5125" width="1.375" style="1" customWidth="1"/>
    <col min="5126" max="5126" width="23" style="1" bestFit="1" customWidth="1"/>
    <col min="5127" max="5127" width="1.375" style="1" customWidth="1"/>
    <col min="5128" max="5128" width="19.375" style="1" customWidth="1"/>
    <col min="5129" max="5129" width="29.375" style="1" customWidth="1"/>
    <col min="5130" max="5373" width="9.375" style="1"/>
    <col min="5374" max="5374" width="12.375" style="1" customWidth="1"/>
    <col min="5375" max="5375" width="31.875" style="1" customWidth="1"/>
    <col min="5376" max="5376" width="5" style="1" customWidth="1"/>
    <col min="5377" max="5377" width="1.875" style="1" customWidth="1"/>
    <col min="5378" max="5378" width="7.375" style="1" customWidth="1"/>
    <col min="5379" max="5379" width="2.375" style="1" customWidth="1"/>
    <col min="5380" max="5380" width="23" style="1" bestFit="1" customWidth="1"/>
    <col min="5381" max="5381" width="1.375" style="1" customWidth="1"/>
    <col min="5382" max="5382" width="23" style="1" bestFit="1" customWidth="1"/>
    <col min="5383" max="5383" width="1.375" style="1" customWidth="1"/>
    <col min="5384" max="5384" width="19.375" style="1" customWidth="1"/>
    <col min="5385" max="5385" width="29.375" style="1" customWidth="1"/>
    <col min="5386" max="5629" width="9.375" style="1"/>
    <col min="5630" max="5630" width="12.375" style="1" customWidth="1"/>
    <col min="5631" max="5631" width="31.875" style="1" customWidth="1"/>
    <col min="5632" max="5632" width="5" style="1" customWidth="1"/>
    <col min="5633" max="5633" width="1.875" style="1" customWidth="1"/>
    <col min="5634" max="5634" width="7.375" style="1" customWidth="1"/>
    <col min="5635" max="5635" width="2.375" style="1" customWidth="1"/>
    <col min="5636" max="5636" width="23" style="1" bestFit="1" customWidth="1"/>
    <col min="5637" max="5637" width="1.375" style="1" customWidth="1"/>
    <col min="5638" max="5638" width="23" style="1" bestFit="1" customWidth="1"/>
    <col min="5639" max="5639" width="1.375" style="1" customWidth="1"/>
    <col min="5640" max="5640" width="19.375" style="1" customWidth="1"/>
    <col min="5641" max="5641" width="29.375" style="1" customWidth="1"/>
    <col min="5642" max="5885" width="9.375" style="1"/>
    <col min="5886" max="5886" width="12.375" style="1" customWidth="1"/>
    <col min="5887" max="5887" width="31.875" style="1" customWidth="1"/>
    <col min="5888" max="5888" width="5" style="1" customWidth="1"/>
    <col min="5889" max="5889" width="1.875" style="1" customWidth="1"/>
    <col min="5890" max="5890" width="7.375" style="1" customWidth="1"/>
    <col min="5891" max="5891" width="2.375" style="1" customWidth="1"/>
    <col min="5892" max="5892" width="23" style="1" bestFit="1" customWidth="1"/>
    <col min="5893" max="5893" width="1.375" style="1" customWidth="1"/>
    <col min="5894" max="5894" width="23" style="1" bestFit="1" customWidth="1"/>
    <col min="5895" max="5895" width="1.375" style="1" customWidth="1"/>
    <col min="5896" max="5896" width="19.375" style="1" customWidth="1"/>
    <col min="5897" max="5897" width="29.375" style="1" customWidth="1"/>
    <col min="5898" max="6141" width="9.375" style="1"/>
    <col min="6142" max="6142" width="12.375" style="1" customWidth="1"/>
    <col min="6143" max="6143" width="31.875" style="1" customWidth="1"/>
    <col min="6144" max="6144" width="5" style="1" customWidth="1"/>
    <col min="6145" max="6145" width="1.875" style="1" customWidth="1"/>
    <col min="6146" max="6146" width="7.375" style="1" customWidth="1"/>
    <col min="6147" max="6147" width="2.375" style="1" customWidth="1"/>
    <col min="6148" max="6148" width="23" style="1" bestFit="1" customWidth="1"/>
    <col min="6149" max="6149" width="1.375" style="1" customWidth="1"/>
    <col min="6150" max="6150" width="23" style="1" bestFit="1" customWidth="1"/>
    <col min="6151" max="6151" width="1.375" style="1" customWidth="1"/>
    <col min="6152" max="6152" width="19.375" style="1" customWidth="1"/>
    <col min="6153" max="6153" width="29.375" style="1" customWidth="1"/>
    <col min="6154" max="6397" width="9.375" style="1"/>
    <col min="6398" max="6398" width="12.375" style="1" customWidth="1"/>
    <col min="6399" max="6399" width="31.875" style="1" customWidth="1"/>
    <col min="6400" max="6400" width="5" style="1" customWidth="1"/>
    <col min="6401" max="6401" width="1.875" style="1" customWidth="1"/>
    <col min="6402" max="6402" width="7.375" style="1" customWidth="1"/>
    <col min="6403" max="6403" width="2.375" style="1" customWidth="1"/>
    <col min="6404" max="6404" width="23" style="1" bestFit="1" customWidth="1"/>
    <col min="6405" max="6405" width="1.375" style="1" customWidth="1"/>
    <col min="6406" max="6406" width="23" style="1" bestFit="1" customWidth="1"/>
    <col min="6407" max="6407" width="1.375" style="1" customWidth="1"/>
    <col min="6408" max="6408" width="19.375" style="1" customWidth="1"/>
    <col min="6409" max="6409" width="29.375" style="1" customWidth="1"/>
    <col min="6410" max="6653" width="9.375" style="1"/>
    <col min="6654" max="6654" width="12.375" style="1" customWidth="1"/>
    <col min="6655" max="6655" width="31.875" style="1" customWidth="1"/>
    <col min="6656" max="6656" width="5" style="1" customWidth="1"/>
    <col min="6657" max="6657" width="1.875" style="1" customWidth="1"/>
    <col min="6658" max="6658" width="7.375" style="1" customWidth="1"/>
    <col min="6659" max="6659" width="2.375" style="1" customWidth="1"/>
    <col min="6660" max="6660" width="23" style="1" bestFit="1" customWidth="1"/>
    <col min="6661" max="6661" width="1.375" style="1" customWidth="1"/>
    <col min="6662" max="6662" width="23" style="1" bestFit="1" customWidth="1"/>
    <col min="6663" max="6663" width="1.375" style="1" customWidth="1"/>
    <col min="6664" max="6664" width="19.375" style="1" customWidth="1"/>
    <col min="6665" max="6665" width="29.375" style="1" customWidth="1"/>
    <col min="6666" max="6909" width="9.375" style="1"/>
    <col min="6910" max="6910" width="12.375" style="1" customWidth="1"/>
    <col min="6911" max="6911" width="31.875" style="1" customWidth="1"/>
    <col min="6912" max="6912" width="5" style="1" customWidth="1"/>
    <col min="6913" max="6913" width="1.875" style="1" customWidth="1"/>
    <col min="6914" max="6914" width="7.375" style="1" customWidth="1"/>
    <col min="6915" max="6915" width="2.375" style="1" customWidth="1"/>
    <col min="6916" max="6916" width="23" style="1" bestFit="1" customWidth="1"/>
    <col min="6917" max="6917" width="1.375" style="1" customWidth="1"/>
    <col min="6918" max="6918" width="23" style="1" bestFit="1" customWidth="1"/>
    <col min="6919" max="6919" width="1.375" style="1" customWidth="1"/>
    <col min="6920" max="6920" width="19.375" style="1" customWidth="1"/>
    <col min="6921" max="6921" width="29.375" style="1" customWidth="1"/>
    <col min="6922" max="7165" width="9.375" style="1"/>
    <col min="7166" max="7166" width="12.375" style="1" customWidth="1"/>
    <col min="7167" max="7167" width="31.875" style="1" customWidth="1"/>
    <col min="7168" max="7168" width="5" style="1" customWidth="1"/>
    <col min="7169" max="7169" width="1.875" style="1" customWidth="1"/>
    <col min="7170" max="7170" width="7.375" style="1" customWidth="1"/>
    <col min="7171" max="7171" width="2.375" style="1" customWidth="1"/>
    <col min="7172" max="7172" width="23" style="1" bestFit="1" customWidth="1"/>
    <col min="7173" max="7173" width="1.375" style="1" customWidth="1"/>
    <col min="7174" max="7174" width="23" style="1" bestFit="1" customWidth="1"/>
    <col min="7175" max="7175" width="1.375" style="1" customWidth="1"/>
    <col min="7176" max="7176" width="19.375" style="1" customWidth="1"/>
    <col min="7177" max="7177" width="29.375" style="1" customWidth="1"/>
    <col min="7178" max="7421" width="9.375" style="1"/>
    <col min="7422" max="7422" width="12.375" style="1" customWidth="1"/>
    <col min="7423" max="7423" width="31.875" style="1" customWidth="1"/>
    <col min="7424" max="7424" width="5" style="1" customWidth="1"/>
    <col min="7425" max="7425" width="1.875" style="1" customWidth="1"/>
    <col min="7426" max="7426" width="7.375" style="1" customWidth="1"/>
    <col min="7427" max="7427" width="2.375" style="1" customWidth="1"/>
    <col min="7428" max="7428" width="23" style="1" bestFit="1" customWidth="1"/>
    <col min="7429" max="7429" width="1.375" style="1" customWidth="1"/>
    <col min="7430" max="7430" width="23" style="1" bestFit="1" customWidth="1"/>
    <col min="7431" max="7431" width="1.375" style="1" customWidth="1"/>
    <col min="7432" max="7432" width="19.375" style="1" customWidth="1"/>
    <col min="7433" max="7433" width="29.375" style="1" customWidth="1"/>
    <col min="7434" max="7677" width="9.375" style="1"/>
    <col min="7678" max="7678" width="12.375" style="1" customWidth="1"/>
    <col min="7679" max="7679" width="31.875" style="1" customWidth="1"/>
    <col min="7680" max="7680" width="5" style="1" customWidth="1"/>
    <col min="7681" max="7681" width="1.875" style="1" customWidth="1"/>
    <col min="7682" max="7682" width="7.375" style="1" customWidth="1"/>
    <col min="7683" max="7683" width="2.375" style="1" customWidth="1"/>
    <col min="7684" max="7684" width="23" style="1" bestFit="1" customWidth="1"/>
    <col min="7685" max="7685" width="1.375" style="1" customWidth="1"/>
    <col min="7686" max="7686" width="23" style="1" bestFit="1" customWidth="1"/>
    <col min="7687" max="7687" width="1.375" style="1" customWidth="1"/>
    <col min="7688" max="7688" width="19.375" style="1" customWidth="1"/>
    <col min="7689" max="7689" width="29.375" style="1" customWidth="1"/>
    <col min="7690" max="7933" width="9.375" style="1"/>
    <col min="7934" max="7934" width="12.375" style="1" customWidth="1"/>
    <col min="7935" max="7935" width="31.875" style="1" customWidth="1"/>
    <col min="7936" max="7936" width="5" style="1" customWidth="1"/>
    <col min="7937" max="7937" width="1.875" style="1" customWidth="1"/>
    <col min="7938" max="7938" width="7.375" style="1" customWidth="1"/>
    <col min="7939" max="7939" width="2.375" style="1" customWidth="1"/>
    <col min="7940" max="7940" width="23" style="1" bestFit="1" customWidth="1"/>
    <col min="7941" max="7941" width="1.375" style="1" customWidth="1"/>
    <col min="7942" max="7942" width="23" style="1" bestFit="1" customWidth="1"/>
    <col min="7943" max="7943" width="1.375" style="1" customWidth="1"/>
    <col min="7944" max="7944" width="19.375" style="1" customWidth="1"/>
    <col min="7945" max="7945" width="29.375" style="1" customWidth="1"/>
    <col min="7946" max="8189" width="9.375" style="1"/>
    <col min="8190" max="8190" width="12.375" style="1" customWidth="1"/>
    <col min="8191" max="8191" width="31.875" style="1" customWidth="1"/>
    <col min="8192" max="8192" width="5" style="1" customWidth="1"/>
    <col min="8193" max="8193" width="1.875" style="1" customWidth="1"/>
    <col min="8194" max="8194" width="7.375" style="1" customWidth="1"/>
    <col min="8195" max="8195" width="2.375" style="1" customWidth="1"/>
    <col min="8196" max="8196" width="23" style="1" bestFit="1" customWidth="1"/>
    <col min="8197" max="8197" width="1.375" style="1" customWidth="1"/>
    <col min="8198" max="8198" width="23" style="1" bestFit="1" customWidth="1"/>
    <col min="8199" max="8199" width="1.375" style="1" customWidth="1"/>
    <col min="8200" max="8200" width="19.375" style="1" customWidth="1"/>
    <col min="8201" max="8201" width="29.375" style="1" customWidth="1"/>
    <col min="8202" max="8445" width="9.375" style="1"/>
    <col min="8446" max="8446" width="12.375" style="1" customWidth="1"/>
    <col min="8447" max="8447" width="31.875" style="1" customWidth="1"/>
    <col min="8448" max="8448" width="5" style="1" customWidth="1"/>
    <col min="8449" max="8449" width="1.875" style="1" customWidth="1"/>
    <col min="8450" max="8450" width="7.375" style="1" customWidth="1"/>
    <col min="8451" max="8451" width="2.375" style="1" customWidth="1"/>
    <col min="8452" max="8452" width="23" style="1" bestFit="1" customWidth="1"/>
    <col min="8453" max="8453" width="1.375" style="1" customWidth="1"/>
    <col min="8454" max="8454" width="23" style="1" bestFit="1" customWidth="1"/>
    <col min="8455" max="8455" width="1.375" style="1" customWidth="1"/>
    <col min="8456" max="8456" width="19.375" style="1" customWidth="1"/>
    <col min="8457" max="8457" width="29.375" style="1" customWidth="1"/>
    <col min="8458" max="8701" width="9.375" style="1"/>
    <col min="8702" max="8702" width="12.375" style="1" customWidth="1"/>
    <col min="8703" max="8703" width="31.875" style="1" customWidth="1"/>
    <col min="8704" max="8704" width="5" style="1" customWidth="1"/>
    <col min="8705" max="8705" width="1.875" style="1" customWidth="1"/>
    <col min="8706" max="8706" width="7.375" style="1" customWidth="1"/>
    <col min="8707" max="8707" width="2.375" style="1" customWidth="1"/>
    <col min="8708" max="8708" width="23" style="1" bestFit="1" customWidth="1"/>
    <col min="8709" max="8709" width="1.375" style="1" customWidth="1"/>
    <col min="8710" max="8710" width="23" style="1" bestFit="1" customWidth="1"/>
    <col min="8711" max="8711" width="1.375" style="1" customWidth="1"/>
    <col min="8712" max="8712" width="19.375" style="1" customWidth="1"/>
    <col min="8713" max="8713" width="29.375" style="1" customWidth="1"/>
    <col min="8714" max="8957" width="9.375" style="1"/>
    <col min="8958" max="8958" width="12.375" style="1" customWidth="1"/>
    <col min="8959" max="8959" width="31.875" style="1" customWidth="1"/>
    <col min="8960" max="8960" width="5" style="1" customWidth="1"/>
    <col min="8961" max="8961" width="1.875" style="1" customWidth="1"/>
    <col min="8962" max="8962" width="7.375" style="1" customWidth="1"/>
    <col min="8963" max="8963" width="2.375" style="1" customWidth="1"/>
    <col min="8964" max="8964" width="23" style="1" bestFit="1" customWidth="1"/>
    <col min="8965" max="8965" width="1.375" style="1" customWidth="1"/>
    <col min="8966" max="8966" width="23" style="1" bestFit="1" customWidth="1"/>
    <col min="8967" max="8967" width="1.375" style="1" customWidth="1"/>
    <col min="8968" max="8968" width="19.375" style="1" customWidth="1"/>
    <col min="8969" max="8969" width="29.375" style="1" customWidth="1"/>
    <col min="8970" max="9213" width="9.375" style="1"/>
    <col min="9214" max="9214" width="12.375" style="1" customWidth="1"/>
    <col min="9215" max="9215" width="31.875" style="1" customWidth="1"/>
    <col min="9216" max="9216" width="5" style="1" customWidth="1"/>
    <col min="9217" max="9217" width="1.875" style="1" customWidth="1"/>
    <col min="9218" max="9218" width="7.375" style="1" customWidth="1"/>
    <col min="9219" max="9219" width="2.375" style="1" customWidth="1"/>
    <col min="9220" max="9220" width="23" style="1" bestFit="1" customWidth="1"/>
    <col min="9221" max="9221" width="1.375" style="1" customWidth="1"/>
    <col min="9222" max="9222" width="23" style="1" bestFit="1" customWidth="1"/>
    <col min="9223" max="9223" width="1.375" style="1" customWidth="1"/>
    <col min="9224" max="9224" width="19.375" style="1" customWidth="1"/>
    <col min="9225" max="9225" width="29.375" style="1" customWidth="1"/>
    <col min="9226" max="9469" width="9.375" style="1"/>
    <col min="9470" max="9470" width="12.375" style="1" customWidth="1"/>
    <col min="9471" max="9471" width="31.875" style="1" customWidth="1"/>
    <col min="9472" max="9472" width="5" style="1" customWidth="1"/>
    <col min="9473" max="9473" width="1.875" style="1" customWidth="1"/>
    <col min="9474" max="9474" width="7.375" style="1" customWidth="1"/>
    <col min="9475" max="9475" width="2.375" style="1" customWidth="1"/>
    <col min="9476" max="9476" width="23" style="1" bestFit="1" customWidth="1"/>
    <col min="9477" max="9477" width="1.375" style="1" customWidth="1"/>
    <col min="9478" max="9478" width="23" style="1" bestFit="1" customWidth="1"/>
    <col min="9479" max="9479" width="1.375" style="1" customWidth="1"/>
    <col min="9480" max="9480" width="19.375" style="1" customWidth="1"/>
    <col min="9481" max="9481" width="29.375" style="1" customWidth="1"/>
    <col min="9482" max="9725" width="9.375" style="1"/>
    <col min="9726" max="9726" width="12.375" style="1" customWidth="1"/>
    <col min="9727" max="9727" width="31.875" style="1" customWidth="1"/>
    <col min="9728" max="9728" width="5" style="1" customWidth="1"/>
    <col min="9729" max="9729" width="1.875" style="1" customWidth="1"/>
    <col min="9730" max="9730" width="7.375" style="1" customWidth="1"/>
    <col min="9731" max="9731" width="2.375" style="1" customWidth="1"/>
    <col min="9732" max="9732" width="23" style="1" bestFit="1" customWidth="1"/>
    <col min="9733" max="9733" width="1.375" style="1" customWidth="1"/>
    <col min="9734" max="9734" width="23" style="1" bestFit="1" customWidth="1"/>
    <col min="9735" max="9735" width="1.375" style="1" customWidth="1"/>
    <col min="9736" max="9736" width="19.375" style="1" customWidth="1"/>
    <col min="9737" max="9737" width="29.375" style="1" customWidth="1"/>
    <col min="9738" max="9981" width="9.375" style="1"/>
    <col min="9982" max="9982" width="12.375" style="1" customWidth="1"/>
    <col min="9983" max="9983" width="31.875" style="1" customWidth="1"/>
    <col min="9984" max="9984" width="5" style="1" customWidth="1"/>
    <col min="9985" max="9985" width="1.875" style="1" customWidth="1"/>
    <col min="9986" max="9986" width="7.375" style="1" customWidth="1"/>
    <col min="9987" max="9987" width="2.375" style="1" customWidth="1"/>
    <col min="9988" max="9988" width="23" style="1" bestFit="1" customWidth="1"/>
    <col min="9989" max="9989" width="1.375" style="1" customWidth="1"/>
    <col min="9990" max="9990" width="23" style="1" bestFit="1" customWidth="1"/>
    <col min="9991" max="9991" width="1.375" style="1" customWidth="1"/>
    <col min="9992" max="9992" width="19.375" style="1" customWidth="1"/>
    <col min="9993" max="9993" width="29.375" style="1" customWidth="1"/>
    <col min="9994" max="10237" width="9.375" style="1"/>
    <col min="10238" max="10238" width="12.375" style="1" customWidth="1"/>
    <col min="10239" max="10239" width="31.875" style="1" customWidth="1"/>
    <col min="10240" max="10240" width="5" style="1" customWidth="1"/>
    <col min="10241" max="10241" width="1.875" style="1" customWidth="1"/>
    <col min="10242" max="10242" width="7.375" style="1" customWidth="1"/>
    <col min="10243" max="10243" width="2.375" style="1" customWidth="1"/>
    <col min="10244" max="10244" width="23" style="1" bestFit="1" customWidth="1"/>
    <col min="10245" max="10245" width="1.375" style="1" customWidth="1"/>
    <col min="10246" max="10246" width="23" style="1" bestFit="1" customWidth="1"/>
    <col min="10247" max="10247" width="1.375" style="1" customWidth="1"/>
    <col min="10248" max="10248" width="19.375" style="1" customWidth="1"/>
    <col min="10249" max="10249" width="29.375" style="1" customWidth="1"/>
    <col min="10250" max="10493" width="9.375" style="1"/>
    <col min="10494" max="10494" width="12.375" style="1" customWidth="1"/>
    <col min="10495" max="10495" width="31.875" style="1" customWidth="1"/>
    <col min="10496" max="10496" width="5" style="1" customWidth="1"/>
    <col min="10497" max="10497" width="1.875" style="1" customWidth="1"/>
    <col min="10498" max="10498" width="7.375" style="1" customWidth="1"/>
    <col min="10499" max="10499" width="2.375" style="1" customWidth="1"/>
    <col min="10500" max="10500" width="23" style="1" bestFit="1" customWidth="1"/>
    <col min="10501" max="10501" width="1.375" style="1" customWidth="1"/>
    <col min="10502" max="10502" width="23" style="1" bestFit="1" customWidth="1"/>
    <col min="10503" max="10503" width="1.375" style="1" customWidth="1"/>
    <col min="10504" max="10504" width="19.375" style="1" customWidth="1"/>
    <col min="10505" max="10505" width="29.375" style="1" customWidth="1"/>
    <col min="10506" max="10749" width="9.375" style="1"/>
    <col min="10750" max="10750" width="12.375" style="1" customWidth="1"/>
    <col min="10751" max="10751" width="31.875" style="1" customWidth="1"/>
    <col min="10752" max="10752" width="5" style="1" customWidth="1"/>
    <col min="10753" max="10753" width="1.875" style="1" customWidth="1"/>
    <col min="10754" max="10754" width="7.375" style="1" customWidth="1"/>
    <col min="10755" max="10755" width="2.375" style="1" customWidth="1"/>
    <col min="10756" max="10756" width="23" style="1" bestFit="1" customWidth="1"/>
    <col min="10757" max="10757" width="1.375" style="1" customWidth="1"/>
    <col min="10758" max="10758" width="23" style="1" bestFit="1" customWidth="1"/>
    <col min="10759" max="10759" width="1.375" style="1" customWidth="1"/>
    <col min="10760" max="10760" width="19.375" style="1" customWidth="1"/>
    <col min="10761" max="10761" width="29.375" style="1" customWidth="1"/>
    <col min="10762" max="11005" width="9.375" style="1"/>
    <col min="11006" max="11006" width="12.375" style="1" customWidth="1"/>
    <col min="11007" max="11007" width="31.875" style="1" customWidth="1"/>
    <col min="11008" max="11008" width="5" style="1" customWidth="1"/>
    <col min="11009" max="11009" width="1.875" style="1" customWidth="1"/>
    <col min="11010" max="11010" width="7.375" style="1" customWidth="1"/>
    <col min="11011" max="11011" width="2.375" style="1" customWidth="1"/>
    <col min="11012" max="11012" width="23" style="1" bestFit="1" customWidth="1"/>
    <col min="11013" max="11013" width="1.375" style="1" customWidth="1"/>
    <col min="11014" max="11014" width="23" style="1" bestFit="1" customWidth="1"/>
    <col min="11015" max="11015" width="1.375" style="1" customWidth="1"/>
    <col min="11016" max="11016" width="19.375" style="1" customWidth="1"/>
    <col min="11017" max="11017" width="29.375" style="1" customWidth="1"/>
    <col min="11018" max="11261" width="9.375" style="1"/>
    <col min="11262" max="11262" width="12.375" style="1" customWidth="1"/>
    <col min="11263" max="11263" width="31.875" style="1" customWidth="1"/>
    <col min="11264" max="11264" width="5" style="1" customWidth="1"/>
    <col min="11265" max="11265" width="1.875" style="1" customWidth="1"/>
    <col min="11266" max="11266" width="7.375" style="1" customWidth="1"/>
    <col min="11267" max="11267" width="2.375" style="1" customWidth="1"/>
    <col min="11268" max="11268" width="23" style="1" bestFit="1" customWidth="1"/>
    <col min="11269" max="11269" width="1.375" style="1" customWidth="1"/>
    <col min="11270" max="11270" width="23" style="1" bestFit="1" customWidth="1"/>
    <col min="11271" max="11271" width="1.375" style="1" customWidth="1"/>
    <col min="11272" max="11272" width="19.375" style="1" customWidth="1"/>
    <col min="11273" max="11273" width="29.375" style="1" customWidth="1"/>
    <col min="11274" max="11517" width="9.375" style="1"/>
    <col min="11518" max="11518" width="12.375" style="1" customWidth="1"/>
    <col min="11519" max="11519" width="31.875" style="1" customWidth="1"/>
    <col min="11520" max="11520" width="5" style="1" customWidth="1"/>
    <col min="11521" max="11521" width="1.875" style="1" customWidth="1"/>
    <col min="11522" max="11522" width="7.375" style="1" customWidth="1"/>
    <col min="11523" max="11523" width="2.375" style="1" customWidth="1"/>
    <col min="11524" max="11524" width="23" style="1" bestFit="1" customWidth="1"/>
    <col min="11525" max="11525" width="1.375" style="1" customWidth="1"/>
    <col min="11526" max="11526" width="23" style="1" bestFit="1" customWidth="1"/>
    <col min="11527" max="11527" width="1.375" style="1" customWidth="1"/>
    <col min="11528" max="11528" width="19.375" style="1" customWidth="1"/>
    <col min="11529" max="11529" width="29.375" style="1" customWidth="1"/>
    <col min="11530" max="11773" width="9.375" style="1"/>
    <col min="11774" max="11774" width="12.375" style="1" customWidth="1"/>
    <col min="11775" max="11775" width="31.875" style="1" customWidth="1"/>
    <col min="11776" max="11776" width="5" style="1" customWidth="1"/>
    <col min="11777" max="11777" width="1.875" style="1" customWidth="1"/>
    <col min="11778" max="11778" width="7.375" style="1" customWidth="1"/>
    <col min="11779" max="11779" width="2.375" style="1" customWidth="1"/>
    <col min="11780" max="11780" width="23" style="1" bestFit="1" customWidth="1"/>
    <col min="11781" max="11781" width="1.375" style="1" customWidth="1"/>
    <col min="11782" max="11782" width="23" style="1" bestFit="1" customWidth="1"/>
    <col min="11783" max="11783" width="1.375" style="1" customWidth="1"/>
    <col min="11784" max="11784" width="19.375" style="1" customWidth="1"/>
    <col min="11785" max="11785" width="29.375" style="1" customWidth="1"/>
    <col min="11786" max="12029" width="9.375" style="1"/>
    <col min="12030" max="12030" width="12.375" style="1" customWidth="1"/>
    <col min="12031" max="12031" width="31.875" style="1" customWidth="1"/>
    <col min="12032" max="12032" width="5" style="1" customWidth="1"/>
    <col min="12033" max="12033" width="1.875" style="1" customWidth="1"/>
    <col min="12034" max="12034" width="7.375" style="1" customWidth="1"/>
    <col min="12035" max="12035" width="2.375" style="1" customWidth="1"/>
    <col min="12036" max="12036" width="23" style="1" bestFit="1" customWidth="1"/>
    <col min="12037" max="12037" width="1.375" style="1" customWidth="1"/>
    <col min="12038" max="12038" width="23" style="1" bestFit="1" customWidth="1"/>
    <col min="12039" max="12039" width="1.375" style="1" customWidth="1"/>
    <col min="12040" max="12040" width="19.375" style="1" customWidth="1"/>
    <col min="12041" max="12041" width="29.375" style="1" customWidth="1"/>
    <col min="12042" max="12285" width="9.375" style="1"/>
    <col min="12286" max="12286" width="12.375" style="1" customWidth="1"/>
    <col min="12287" max="12287" width="31.875" style="1" customWidth="1"/>
    <col min="12288" max="12288" width="5" style="1" customWidth="1"/>
    <col min="12289" max="12289" width="1.875" style="1" customWidth="1"/>
    <col min="12290" max="12290" width="7.375" style="1" customWidth="1"/>
    <col min="12291" max="12291" width="2.375" style="1" customWidth="1"/>
    <col min="12292" max="12292" width="23" style="1" bestFit="1" customWidth="1"/>
    <col min="12293" max="12293" width="1.375" style="1" customWidth="1"/>
    <col min="12294" max="12294" width="23" style="1" bestFit="1" customWidth="1"/>
    <col min="12295" max="12295" width="1.375" style="1" customWidth="1"/>
    <col min="12296" max="12296" width="19.375" style="1" customWidth="1"/>
    <col min="12297" max="12297" width="29.375" style="1" customWidth="1"/>
    <col min="12298" max="12541" width="9.375" style="1"/>
    <col min="12542" max="12542" width="12.375" style="1" customWidth="1"/>
    <col min="12543" max="12543" width="31.875" style="1" customWidth="1"/>
    <col min="12544" max="12544" width="5" style="1" customWidth="1"/>
    <col min="12545" max="12545" width="1.875" style="1" customWidth="1"/>
    <col min="12546" max="12546" width="7.375" style="1" customWidth="1"/>
    <col min="12547" max="12547" width="2.375" style="1" customWidth="1"/>
    <col min="12548" max="12548" width="23" style="1" bestFit="1" customWidth="1"/>
    <col min="12549" max="12549" width="1.375" style="1" customWidth="1"/>
    <col min="12550" max="12550" width="23" style="1" bestFit="1" customWidth="1"/>
    <col min="12551" max="12551" width="1.375" style="1" customWidth="1"/>
    <col min="12552" max="12552" width="19.375" style="1" customWidth="1"/>
    <col min="12553" max="12553" width="29.375" style="1" customWidth="1"/>
    <col min="12554" max="12797" width="9.375" style="1"/>
    <col min="12798" max="12798" width="12.375" style="1" customWidth="1"/>
    <col min="12799" max="12799" width="31.875" style="1" customWidth="1"/>
    <col min="12800" max="12800" width="5" style="1" customWidth="1"/>
    <col min="12801" max="12801" width="1.875" style="1" customWidth="1"/>
    <col min="12802" max="12802" width="7.375" style="1" customWidth="1"/>
    <col min="12803" max="12803" width="2.375" style="1" customWidth="1"/>
    <col min="12804" max="12804" width="23" style="1" bestFit="1" customWidth="1"/>
    <col min="12805" max="12805" width="1.375" style="1" customWidth="1"/>
    <col min="12806" max="12806" width="23" style="1" bestFit="1" customWidth="1"/>
    <col min="12807" max="12807" width="1.375" style="1" customWidth="1"/>
    <col min="12808" max="12808" width="19.375" style="1" customWidth="1"/>
    <col min="12809" max="12809" width="29.375" style="1" customWidth="1"/>
    <col min="12810" max="13053" width="9.375" style="1"/>
    <col min="13054" max="13054" width="12.375" style="1" customWidth="1"/>
    <col min="13055" max="13055" width="31.875" style="1" customWidth="1"/>
    <col min="13056" max="13056" width="5" style="1" customWidth="1"/>
    <col min="13057" max="13057" width="1.875" style="1" customWidth="1"/>
    <col min="13058" max="13058" width="7.375" style="1" customWidth="1"/>
    <col min="13059" max="13059" width="2.375" style="1" customWidth="1"/>
    <col min="13060" max="13060" width="23" style="1" bestFit="1" customWidth="1"/>
    <col min="13061" max="13061" width="1.375" style="1" customWidth="1"/>
    <col min="13062" max="13062" width="23" style="1" bestFit="1" customWidth="1"/>
    <col min="13063" max="13063" width="1.375" style="1" customWidth="1"/>
    <col min="13064" max="13064" width="19.375" style="1" customWidth="1"/>
    <col min="13065" max="13065" width="29.375" style="1" customWidth="1"/>
    <col min="13066" max="13309" width="9.375" style="1"/>
    <col min="13310" max="13310" width="12.375" style="1" customWidth="1"/>
    <col min="13311" max="13311" width="31.875" style="1" customWidth="1"/>
    <col min="13312" max="13312" width="5" style="1" customWidth="1"/>
    <col min="13313" max="13313" width="1.875" style="1" customWidth="1"/>
    <col min="13314" max="13314" width="7.375" style="1" customWidth="1"/>
    <col min="13315" max="13315" width="2.375" style="1" customWidth="1"/>
    <col min="13316" max="13316" width="23" style="1" bestFit="1" customWidth="1"/>
    <col min="13317" max="13317" width="1.375" style="1" customWidth="1"/>
    <col min="13318" max="13318" width="23" style="1" bestFit="1" customWidth="1"/>
    <col min="13319" max="13319" width="1.375" style="1" customWidth="1"/>
    <col min="13320" max="13320" width="19.375" style="1" customWidth="1"/>
    <col min="13321" max="13321" width="29.375" style="1" customWidth="1"/>
    <col min="13322" max="13565" width="9.375" style="1"/>
    <col min="13566" max="13566" width="12.375" style="1" customWidth="1"/>
    <col min="13567" max="13567" width="31.875" style="1" customWidth="1"/>
    <col min="13568" max="13568" width="5" style="1" customWidth="1"/>
    <col min="13569" max="13569" width="1.875" style="1" customWidth="1"/>
    <col min="13570" max="13570" width="7.375" style="1" customWidth="1"/>
    <col min="13571" max="13571" width="2.375" style="1" customWidth="1"/>
    <col min="13572" max="13572" width="23" style="1" bestFit="1" customWidth="1"/>
    <col min="13573" max="13573" width="1.375" style="1" customWidth="1"/>
    <col min="13574" max="13574" width="23" style="1" bestFit="1" customWidth="1"/>
    <col min="13575" max="13575" width="1.375" style="1" customWidth="1"/>
    <col min="13576" max="13576" width="19.375" style="1" customWidth="1"/>
    <col min="13577" max="13577" width="29.375" style="1" customWidth="1"/>
    <col min="13578" max="13821" width="9.375" style="1"/>
    <col min="13822" max="13822" width="12.375" style="1" customWidth="1"/>
    <col min="13823" max="13823" width="31.875" style="1" customWidth="1"/>
    <col min="13824" max="13824" width="5" style="1" customWidth="1"/>
    <col min="13825" max="13825" width="1.875" style="1" customWidth="1"/>
    <col min="13826" max="13826" width="7.375" style="1" customWidth="1"/>
    <col min="13827" max="13827" width="2.375" style="1" customWidth="1"/>
    <col min="13828" max="13828" width="23" style="1" bestFit="1" customWidth="1"/>
    <col min="13829" max="13829" width="1.375" style="1" customWidth="1"/>
    <col min="13830" max="13830" width="23" style="1" bestFit="1" customWidth="1"/>
    <col min="13831" max="13831" width="1.375" style="1" customWidth="1"/>
    <col min="13832" max="13832" width="19.375" style="1" customWidth="1"/>
    <col min="13833" max="13833" width="29.375" style="1" customWidth="1"/>
    <col min="13834" max="14077" width="9.375" style="1"/>
    <col min="14078" max="14078" width="12.375" style="1" customWidth="1"/>
    <col min="14079" max="14079" width="31.875" style="1" customWidth="1"/>
    <col min="14080" max="14080" width="5" style="1" customWidth="1"/>
    <col min="14081" max="14081" width="1.875" style="1" customWidth="1"/>
    <col min="14082" max="14082" width="7.375" style="1" customWidth="1"/>
    <col min="14083" max="14083" width="2.375" style="1" customWidth="1"/>
    <col min="14084" max="14084" width="23" style="1" bestFit="1" customWidth="1"/>
    <col min="14085" max="14085" width="1.375" style="1" customWidth="1"/>
    <col min="14086" max="14086" width="23" style="1" bestFit="1" customWidth="1"/>
    <col min="14087" max="14087" width="1.375" style="1" customWidth="1"/>
    <col min="14088" max="14088" width="19.375" style="1" customWidth="1"/>
    <col min="14089" max="14089" width="29.375" style="1" customWidth="1"/>
    <col min="14090" max="14333" width="9.375" style="1"/>
    <col min="14334" max="14334" width="12.375" style="1" customWidth="1"/>
    <col min="14335" max="14335" width="31.875" style="1" customWidth="1"/>
    <col min="14336" max="14336" width="5" style="1" customWidth="1"/>
    <col min="14337" max="14337" width="1.875" style="1" customWidth="1"/>
    <col min="14338" max="14338" width="7.375" style="1" customWidth="1"/>
    <col min="14339" max="14339" width="2.375" style="1" customWidth="1"/>
    <col min="14340" max="14340" width="23" style="1" bestFit="1" customWidth="1"/>
    <col min="14341" max="14341" width="1.375" style="1" customWidth="1"/>
    <col min="14342" max="14342" width="23" style="1" bestFit="1" customWidth="1"/>
    <col min="14343" max="14343" width="1.375" style="1" customWidth="1"/>
    <col min="14344" max="14344" width="19.375" style="1" customWidth="1"/>
    <col min="14345" max="14345" width="29.375" style="1" customWidth="1"/>
    <col min="14346" max="14589" width="9.375" style="1"/>
    <col min="14590" max="14590" width="12.375" style="1" customWidth="1"/>
    <col min="14591" max="14591" width="31.875" style="1" customWidth="1"/>
    <col min="14592" max="14592" width="5" style="1" customWidth="1"/>
    <col min="14593" max="14593" width="1.875" style="1" customWidth="1"/>
    <col min="14594" max="14594" width="7.375" style="1" customWidth="1"/>
    <col min="14595" max="14595" width="2.375" style="1" customWidth="1"/>
    <col min="14596" max="14596" width="23" style="1" bestFit="1" customWidth="1"/>
    <col min="14597" max="14597" width="1.375" style="1" customWidth="1"/>
    <col min="14598" max="14598" width="23" style="1" bestFit="1" customWidth="1"/>
    <col min="14599" max="14599" width="1.375" style="1" customWidth="1"/>
    <col min="14600" max="14600" width="19.375" style="1" customWidth="1"/>
    <col min="14601" max="14601" width="29.375" style="1" customWidth="1"/>
    <col min="14602" max="14845" width="9.375" style="1"/>
    <col min="14846" max="14846" width="12.375" style="1" customWidth="1"/>
    <col min="14847" max="14847" width="31.875" style="1" customWidth="1"/>
    <col min="14848" max="14848" width="5" style="1" customWidth="1"/>
    <col min="14849" max="14849" width="1.875" style="1" customWidth="1"/>
    <col min="14850" max="14850" width="7.375" style="1" customWidth="1"/>
    <col min="14851" max="14851" width="2.375" style="1" customWidth="1"/>
    <col min="14852" max="14852" width="23" style="1" bestFit="1" customWidth="1"/>
    <col min="14853" max="14853" width="1.375" style="1" customWidth="1"/>
    <col min="14854" max="14854" width="23" style="1" bestFit="1" customWidth="1"/>
    <col min="14855" max="14855" width="1.375" style="1" customWidth="1"/>
    <col min="14856" max="14856" width="19.375" style="1" customWidth="1"/>
    <col min="14857" max="14857" width="29.375" style="1" customWidth="1"/>
    <col min="14858" max="15101" width="9.375" style="1"/>
    <col min="15102" max="15102" width="12.375" style="1" customWidth="1"/>
    <col min="15103" max="15103" width="31.875" style="1" customWidth="1"/>
    <col min="15104" max="15104" width="5" style="1" customWidth="1"/>
    <col min="15105" max="15105" width="1.875" style="1" customWidth="1"/>
    <col min="15106" max="15106" width="7.375" style="1" customWidth="1"/>
    <col min="15107" max="15107" width="2.375" style="1" customWidth="1"/>
    <col min="15108" max="15108" width="23" style="1" bestFit="1" customWidth="1"/>
    <col min="15109" max="15109" width="1.375" style="1" customWidth="1"/>
    <col min="15110" max="15110" width="23" style="1" bestFit="1" customWidth="1"/>
    <col min="15111" max="15111" width="1.375" style="1" customWidth="1"/>
    <col min="15112" max="15112" width="19.375" style="1" customWidth="1"/>
    <col min="15113" max="15113" width="29.375" style="1" customWidth="1"/>
    <col min="15114" max="15357" width="9.375" style="1"/>
    <col min="15358" max="15358" width="12.375" style="1" customWidth="1"/>
    <col min="15359" max="15359" width="31.875" style="1" customWidth="1"/>
    <col min="15360" max="15360" width="5" style="1" customWidth="1"/>
    <col min="15361" max="15361" width="1.875" style="1" customWidth="1"/>
    <col min="15362" max="15362" width="7.375" style="1" customWidth="1"/>
    <col min="15363" max="15363" width="2.375" style="1" customWidth="1"/>
    <col min="15364" max="15364" width="23" style="1" bestFit="1" customWidth="1"/>
    <col min="15365" max="15365" width="1.375" style="1" customWidth="1"/>
    <col min="15366" max="15366" width="23" style="1" bestFit="1" customWidth="1"/>
    <col min="15367" max="15367" width="1.375" style="1" customWidth="1"/>
    <col min="15368" max="15368" width="19.375" style="1" customWidth="1"/>
    <col min="15369" max="15369" width="29.375" style="1" customWidth="1"/>
    <col min="15370" max="15613" width="9.375" style="1"/>
    <col min="15614" max="15614" width="12.375" style="1" customWidth="1"/>
    <col min="15615" max="15615" width="31.875" style="1" customWidth="1"/>
    <col min="15616" max="15616" width="5" style="1" customWidth="1"/>
    <col min="15617" max="15617" width="1.875" style="1" customWidth="1"/>
    <col min="15618" max="15618" width="7.375" style="1" customWidth="1"/>
    <col min="15619" max="15619" width="2.375" style="1" customWidth="1"/>
    <col min="15620" max="15620" width="23" style="1" bestFit="1" customWidth="1"/>
    <col min="15621" max="15621" width="1.375" style="1" customWidth="1"/>
    <col min="15622" max="15622" width="23" style="1" bestFit="1" customWidth="1"/>
    <col min="15623" max="15623" width="1.375" style="1" customWidth="1"/>
    <col min="15624" max="15624" width="19.375" style="1" customWidth="1"/>
    <col min="15625" max="15625" width="29.375" style="1" customWidth="1"/>
    <col min="15626" max="15869" width="9.375" style="1"/>
    <col min="15870" max="15870" width="12.375" style="1" customWidth="1"/>
    <col min="15871" max="15871" width="31.875" style="1" customWidth="1"/>
    <col min="15872" max="15872" width="5" style="1" customWidth="1"/>
    <col min="15873" max="15873" width="1.875" style="1" customWidth="1"/>
    <col min="15874" max="15874" width="7.375" style="1" customWidth="1"/>
    <col min="15875" max="15875" width="2.375" style="1" customWidth="1"/>
    <col min="15876" max="15876" width="23" style="1" bestFit="1" customWidth="1"/>
    <col min="15877" max="15877" width="1.375" style="1" customWidth="1"/>
    <col min="15878" max="15878" width="23" style="1" bestFit="1" customWidth="1"/>
    <col min="15879" max="15879" width="1.375" style="1" customWidth="1"/>
    <col min="15880" max="15880" width="19.375" style="1" customWidth="1"/>
    <col min="15881" max="15881" width="29.375" style="1" customWidth="1"/>
    <col min="15882" max="16125" width="9.375" style="1"/>
    <col min="16126" max="16126" width="12.375" style="1" customWidth="1"/>
    <col min="16127" max="16127" width="31.875" style="1" customWidth="1"/>
    <col min="16128" max="16128" width="5" style="1" customWidth="1"/>
    <col min="16129" max="16129" width="1.875" style="1" customWidth="1"/>
    <col min="16130" max="16130" width="7.375" style="1" customWidth="1"/>
    <col min="16131" max="16131" width="2.375" style="1" customWidth="1"/>
    <col min="16132" max="16132" width="23" style="1" bestFit="1" customWidth="1"/>
    <col min="16133" max="16133" width="1.375" style="1" customWidth="1"/>
    <col min="16134" max="16134" width="23" style="1" bestFit="1" customWidth="1"/>
    <col min="16135" max="16135" width="1.375" style="1" customWidth="1"/>
    <col min="16136" max="16136" width="19.375" style="1" customWidth="1"/>
    <col min="16137" max="16137" width="29.375" style="1" customWidth="1"/>
    <col min="16138" max="16384" width="9.375" style="1"/>
  </cols>
  <sheetData>
    <row r="1" spans="1:11" ht="17.25" customHeight="1" x14ac:dyDescent="0.2">
      <c r="A1" s="173" t="s">
        <v>75</v>
      </c>
      <c r="B1" s="173"/>
      <c r="C1" s="290"/>
      <c r="D1" s="299"/>
      <c r="E1" s="299"/>
      <c r="F1" s="284"/>
      <c r="G1" s="173"/>
      <c r="H1" s="196"/>
      <c r="I1" s="173"/>
      <c r="J1" s="152"/>
    </row>
    <row r="2" spans="1:11" ht="17.25" customHeight="1" x14ac:dyDescent="0.2">
      <c r="A2" s="42" t="s">
        <v>94</v>
      </c>
      <c r="B2" s="173"/>
      <c r="C2" s="290"/>
      <c r="D2" s="299"/>
      <c r="E2" s="299"/>
      <c r="F2" s="284"/>
      <c r="G2" s="173"/>
      <c r="H2" s="196"/>
      <c r="I2" s="173"/>
      <c r="J2" s="152"/>
    </row>
    <row r="3" spans="1:11" ht="17.25" customHeight="1" x14ac:dyDescent="0.2">
      <c r="A3" s="173" t="s">
        <v>90</v>
      </c>
      <c r="B3" s="173"/>
      <c r="C3" s="290"/>
      <c r="D3" s="299"/>
      <c r="E3" s="299"/>
      <c r="F3" s="284"/>
      <c r="G3" s="173"/>
      <c r="H3" s="196"/>
      <c r="I3" s="173"/>
      <c r="J3" s="152"/>
    </row>
    <row r="4" spans="1:11" ht="17.25" customHeight="1" x14ac:dyDescent="0.2">
      <c r="A4" s="173" t="s">
        <v>225</v>
      </c>
      <c r="B4" s="173"/>
      <c r="C4" s="290"/>
      <c r="D4" s="299"/>
      <c r="E4" s="299"/>
      <c r="F4" s="284"/>
      <c r="G4" s="173"/>
      <c r="H4" s="196"/>
      <c r="I4" s="173"/>
      <c r="J4" s="152"/>
    </row>
    <row r="5" spans="1:11" ht="17.25" customHeight="1" x14ac:dyDescent="0.2">
      <c r="A5" s="176" t="s">
        <v>21</v>
      </c>
      <c r="B5" s="31"/>
      <c r="C5" s="31"/>
      <c r="D5" s="31"/>
      <c r="E5" s="31"/>
      <c r="F5" s="31"/>
      <c r="G5" s="31"/>
      <c r="H5" s="31"/>
      <c r="I5" s="31"/>
      <c r="J5" s="153"/>
    </row>
    <row r="6" spans="1:11" ht="9" customHeight="1" x14ac:dyDescent="0.2"/>
    <row r="7" spans="1:11" ht="14.25" customHeight="1" x14ac:dyDescent="0.2">
      <c r="I7" s="36"/>
      <c r="J7" s="147" t="s">
        <v>73</v>
      </c>
    </row>
    <row r="8" spans="1:11" ht="15.75" customHeight="1" x14ac:dyDescent="0.2">
      <c r="A8" s="2" t="s">
        <v>6</v>
      </c>
      <c r="B8" s="40" t="s">
        <v>2</v>
      </c>
      <c r="C8" s="289"/>
      <c r="D8" s="250" t="s">
        <v>224</v>
      </c>
      <c r="E8" s="298"/>
      <c r="F8" s="250" t="s">
        <v>206</v>
      </c>
      <c r="I8" s="36"/>
      <c r="J8" s="148" t="s">
        <v>74</v>
      </c>
    </row>
    <row r="9" spans="1:11" ht="24" customHeight="1" x14ac:dyDescent="0.2">
      <c r="A9" s="10" t="s">
        <v>0</v>
      </c>
      <c r="D9" s="248"/>
      <c r="F9" s="248"/>
      <c r="G9" s="3"/>
      <c r="H9" s="3"/>
      <c r="I9" s="8"/>
      <c r="J9" s="154"/>
    </row>
    <row r="10" spans="1:11" ht="24" customHeight="1" x14ac:dyDescent="0.2">
      <c r="A10" s="1" t="s">
        <v>22</v>
      </c>
      <c r="B10" s="55">
        <v>5</v>
      </c>
      <c r="C10" s="55"/>
      <c r="D10" s="74">
        <f>'5-6'!C11</f>
        <v>217013</v>
      </c>
      <c r="E10" s="55"/>
      <c r="F10" s="74">
        <f>'5-6'!E11</f>
        <v>202120</v>
      </c>
      <c r="G10" s="19"/>
      <c r="H10" s="19"/>
      <c r="I10" s="72"/>
      <c r="J10" s="74">
        <f>'5-6'!F11</f>
        <v>86277</v>
      </c>
      <c r="K10" s="20"/>
    </row>
    <row r="11" spans="1:11" ht="14.25" hidden="1" customHeight="1" x14ac:dyDescent="0.2">
      <c r="A11" s="1" t="s">
        <v>56</v>
      </c>
      <c r="B11" s="55"/>
      <c r="C11" s="55"/>
      <c r="D11" s="74"/>
      <c r="E11" s="55"/>
      <c r="F11" s="74"/>
      <c r="G11" s="19"/>
      <c r="H11" s="19"/>
      <c r="I11" s="133"/>
      <c r="J11" s="74">
        <v>173421</v>
      </c>
      <c r="K11" s="20"/>
    </row>
    <row r="12" spans="1:11" ht="23.25" customHeight="1" x14ac:dyDescent="0.2">
      <c r="A12" s="1" t="s">
        <v>46</v>
      </c>
      <c r="B12" s="55">
        <v>6</v>
      </c>
      <c r="C12" s="55"/>
      <c r="D12" s="74">
        <f>'5-6'!C18</f>
        <v>798250</v>
      </c>
      <c r="E12" s="55"/>
      <c r="F12" s="74">
        <f>'5-6'!E18</f>
        <v>676688</v>
      </c>
      <c r="G12" s="19"/>
      <c r="H12" s="19"/>
      <c r="I12" s="72"/>
      <c r="J12" s="74">
        <f>'5-6'!F18</f>
        <v>76458</v>
      </c>
      <c r="K12" s="20"/>
    </row>
    <row r="13" spans="1:11" ht="23.25" customHeight="1" x14ac:dyDescent="0.2">
      <c r="A13" s="1" t="s">
        <v>52</v>
      </c>
      <c r="B13" s="55"/>
      <c r="C13" s="55"/>
      <c r="D13" s="74">
        <v>4669531</v>
      </c>
      <c r="E13" s="55"/>
      <c r="F13" s="74">
        <v>3051968</v>
      </c>
      <c r="G13" s="19"/>
      <c r="H13" s="19"/>
      <c r="I13" s="72"/>
      <c r="J13" s="74" t="e">
        <f>'5-6'!#REF!</f>
        <v>#REF!</v>
      </c>
      <c r="K13" s="20"/>
    </row>
    <row r="14" spans="1:11" ht="23.25" customHeight="1" thickBot="1" x14ac:dyDescent="0.25">
      <c r="A14" s="10" t="s">
        <v>1</v>
      </c>
      <c r="B14" s="55"/>
      <c r="C14" s="55"/>
      <c r="D14" s="187">
        <f>SUM(D10:D13)</f>
        <v>5684794</v>
      </c>
      <c r="E14" s="55"/>
      <c r="F14" s="187">
        <f>SUM(F10:F13)</f>
        <v>3930776</v>
      </c>
      <c r="G14" s="19"/>
      <c r="H14" s="19"/>
      <c r="I14" s="78"/>
      <c r="J14" s="77" t="e">
        <f>SUM(J10:J13)</f>
        <v>#REF!</v>
      </c>
    </row>
    <row r="15" spans="1:11" ht="16.5" customHeight="1" thickTop="1" x14ac:dyDescent="0.2">
      <c r="A15" s="10" t="s">
        <v>7</v>
      </c>
      <c r="B15" s="55"/>
      <c r="C15" s="55"/>
      <c r="D15" s="133"/>
      <c r="E15" s="55"/>
      <c r="F15" s="133"/>
      <c r="G15" s="3"/>
      <c r="H15" s="3"/>
      <c r="I15" s="76"/>
      <c r="J15" s="133"/>
    </row>
    <row r="16" spans="1:11" ht="22.5" customHeight="1" x14ac:dyDescent="0.2">
      <c r="A16" s="1" t="s">
        <v>199</v>
      </c>
      <c r="B16" s="55">
        <v>7</v>
      </c>
      <c r="C16" s="55"/>
      <c r="D16" s="66">
        <f>'7'!O18</f>
        <v>6718389</v>
      </c>
      <c r="E16" s="55"/>
      <c r="F16" s="66">
        <f>'7'!O19</f>
        <v>6608602</v>
      </c>
      <c r="G16" s="19"/>
      <c r="H16" s="19"/>
      <c r="I16" s="72"/>
      <c r="J16" s="66" t="e">
        <f>#REF!</f>
        <v>#REF!</v>
      </c>
    </row>
    <row r="17" spans="1:13" ht="22.5" customHeight="1" x14ac:dyDescent="0.2">
      <c r="A17" s="1" t="s">
        <v>233</v>
      </c>
      <c r="B17" s="55"/>
      <c r="C17" s="55"/>
      <c r="D17" s="66">
        <v>735569</v>
      </c>
      <c r="E17" s="55"/>
      <c r="F17" s="66">
        <v>0</v>
      </c>
      <c r="G17" s="19"/>
      <c r="H17" s="19"/>
      <c r="I17" s="72"/>
      <c r="J17" s="66"/>
    </row>
    <row r="18" spans="1:13" ht="22.5" customHeight="1" x14ac:dyDescent="0.2">
      <c r="A18" s="10" t="s">
        <v>8</v>
      </c>
      <c r="B18" s="3"/>
      <c r="C18" s="3"/>
      <c r="D18" s="82">
        <f>SUM(D16:D17)</f>
        <v>7453958</v>
      </c>
      <c r="E18" s="301"/>
      <c r="F18" s="82">
        <f>SUM(F16)</f>
        <v>6608602</v>
      </c>
      <c r="G18" s="3"/>
      <c r="H18" s="3"/>
      <c r="I18" s="75"/>
      <c r="J18" s="82" t="e">
        <f>SUM(J16:J16)</f>
        <v>#REF!</v>
      </c>
    </row>
    <row r="19" spans="1:13" ht="22.5" customHeight="1" thickBot="1" x14ac:dyDescent="0.25">
      <c r="A19" s="10" t="s">
        <v>9</v>
      </c>
      <c r="B19" s="3"/>
      <c r="C19" s="3"/>
      <c r="D19" s="77">
        <f>D14+D18</f>
        <v>13138752</v>
      </c>
      <c r="E19" s="301"/>
      <c r="F19" s="77">
        <f>F18+F14</f>
        <v>10539378</v>
      </c>
      <c r="G19" s="3"/>
      <c r="H19" s="3"/>
      <c r="I19" s="79"/>
      <c r="J19" s="77" t="e">
        <f>J14+J18</f>
        <v>#REF!</v>
      </c>
    </row>
    <row r="20" spans="1:13" ht="18" customHeight="1" thickTop="1" x14ac:dyDescent="0.2">
      <c r="A20" s="2" t="s">
        <v>10</v>
      </c>
      <c r="B20" s="3"/>
      <c r="C20" s="3"/>
      <c r="D20" s="133"/>
      <c r="E20" s="301"/>
      <c r="F20" s="133"/>
      <c r="G20" s="3"/>
      <c r="H20" s="3"/>
      <c r="I20" s="76"/>
      <c r="J20" s="133"/>
    </row>
    <row r="21" spans="1:13" ht="18" customHeight="1" x14ac:dyDescent="0.2">
      <c r="A21" s="10" t="s">
        <v>11</v>
      </c>
      <c r="B21" s="19"/>
      <c r="C21" s="19"/>
      <c r="D21" s="133"/>
      <c r="E21" s="302"/>
      <c r="F21" s="133"/>
      <c r="G21" s="19"/>
      <c r="H21" s="19"/>
      <c r="I21" s="72"/>
      <c r="J21" s="133"/>
    </row>
    <row r="22" spans="1:13" ht="14.25" hidden="1" customHeight="1" x14ac:dyDescent="0.2">
      <c r="A22" s="30" t="s">
        <v>57</v>
      </c>
      <c r="B22" s="19"/>
      <c r="C22" s="19"/>
      <c r="D22" s="74"/>
      <c r="E22" s="302"/>
      <c r="F22" s="74"/>
      <c r="G22" s="19"/>
      <c r="H22" s="19"/>
      <c r="I22" s="135"/>
      <c r="J22" s="74">
        <v>570152</v>
      </c>
      <c r="K22" s="20"/>
    </row>
    <row r="23" spans="1:13" ht="14.25" hidden="1" customHeight="1" x14ac:dyDescent="0.2">
      <c r="A23" s="137" t="s">
        <v>69</v>
      </c>
      <c r="B23" s="19"/>
      <c r="C23" s="19"/>
      <c r="D23" s="74"/>
      <c r="E23" s="302"/>
      <c r="F23" s="74"/>
      <c r="G23" s="19"/>
      <c r="H23" s="19"/>
      <c r="I23" s="135"/>
      <c r="J23" s="74">
        <v>92112</v>
      </c>
      <c r="K23" s="20"/>
      <c r="M23" s="1">
        <v>231019</v>
      </c>
    </row>
    <row r="24" spans="1:13" ht="14.25" hidden="1" customHeight="1" x14ac:dyDescent="0.2">
      <c r="A24" s="137" t="s">
        <v>71</v>
      </c>
      <c r="B24" s="19"/>
      <c r="C24" s="19"/>
      <c r="D24" s="74"/>
      <c r="E24" s="302"/>
      <c r="F24" s="74"/>
      <c r="G24" s="19"/>
      <c r="H24" s="19"/>
      <c r="I24" s="135"/>
      <c r="J24" s="74">
        <v>86017</v>
      </c>
      <c r="K24" s="20"/>
    </row>
    <row r="25" spans="1:13" ht="14.25" hidden="1" customHeight="1" x14ac:dyDescent="0.2">
      <c r="A25" s="1" t="s">
        <v>40</v>
      </c>
      <c r="B25" s="55">
        <v>10</v>
      </c>
      <c r="C25" s="55"/>
      <c r="D25" s="74"/>
      <c r="E25" s="55"/>
      <c r="F25" s="74"/>
      <c r="G25" s="19"/>
      <c r="H25" s="19"/>
      <c r="I25" s="75"/>
      <c r="J25" s="74" t="e">
        <f>'8-9'!#REF!</f>
        <v>#REF!</v>
      </c>
      <c r="K25" s="20"/>
    </row>
    <row r="26" spans="1:13" ht="19.149999999999999" customHeight="1" x14ac:dyDescent="0.2">
      <c r="A26" s="1" t="s">
        <v>229</v>
      </c>
      <c r="B26" s="55">
        <v>8</v>
      </c>
      <c r="C26" s="55"/>
      <c r="D26" s="74">
        <f>'8-9'!F10</f>
        <v>103205</v>
      </c>
      <c r="E26" s="55"/>
      <c r="F26" s="74">
        <v>0</v>
      </c>
      <c r="G26" s="19"/>
      <c r="H26" s="19"/>
      <c r="I26" s="75"/>
      <c r="J26" s="74"/>
      <c r="K26" s="20"/>
    </row>
    <row r="27" spans="1:13" ht="23.25" customHeight="1" x14ac:dyDescent="0.2">
      <c r="A27" s="7" t="s">
        <v>83</v>
      </c>
      <c r="B27" s="55">
        <v>9</v>
      </c>
      <c r="C27" s="55"/>
      <c r="D27" s="66">
        <f>'8-9'!F19</f>
        <v>16184.050000000001</v>
      </c>
      <c r="E27" s="55"/>
      <c r="F27" s="66">
        <v>121</v>
      </c>
      <c r="G27" s="19"/>
      <c r="H27" s="19"/>
      <c r="I27" s="73"/>
      <c r="J27" s="65" t="e">
        <f>'8-9'!#REF!</f>
        <v>#REF!</v>
      </c>
      <c r="K27" s="20"/>
    </row>
    <row r="28" spans="1:13" ht="23.25" customHeight="1" thickBot="1" x14ac:dyDescent="0.25">
      <c r="A28" s="10" t="s">
        <v>12</v>
      </c>
      <c r="B28" s="19"/>
      <c r="C28" s="19"/>
      <c r="D28" s="108">
        <f>SUM(D26:D27)</f>
        <v>119389.05</v>
      </c>
      <c r="E28" s="302"/>
      <c r="F28" s="108">
        <f>SUM(F27)</f>
        <v>121</v>
      </c>
      <c r="G28" s="19"/>
      <c r="H28" s="19"/>
      <c r="I28" s="71"/>
      <c r="J28" s="105" t="e">
        <f>SUM(J22:J27)</f>
        <v>#REF!</v>
      </c>
    </row>
    <row r="29" spans="1:13" ht="8.25" customHeight="1" thickTop="1" x14ac:dyDescent="0.2">
      <c r="A29" s="10"/>
      <c r="B29" s="19"/>
      <c r="C29" s="19"/>
      <c r="D29" s="79"/>
      <c r="E29" s="302"/>
      <c r="F29" s="79"/>
      <c r="G29" s="19"/>
      <c r="H29" s="19"/>
      <c r="I29" s="78"/>
      <c r="J29" s="79"/>
    </row>
    <row r="30" spans="1:13" ht="18.75" customHeight="1" x14ac:dyDescent="0.2">
      <c r="A30" s="10" t="s">
        <v>13</v>
      </c>
      <c r="B30" s="19"/>
      <c r="C30" s="19"/>
      <c r="D30" s="303"/>
      <c r="E30" s="302"/>
      <c r="F30" s="303"/>
      <c r="G30" s="19"/>
      <c r="H30" s="19"/>
      <c r="I30" s="72"/>
      <c r="J30" s="133"/>
    </row>
    <row r="31" spans="1:13" ht="14.25" hidden="1" customHeight="1" x14ac:dyDescent="0.2">
      <c r="A31" s="1" t="s">
        <v>41</v>
      </c>
      <c r="B31" s="55">
        <v>12</v>
      </c>
      <c r="C31" s="55"/>
      <c r="D31" s="74"/>
      <c r="E31" s="55"/>
      <c r="F31" s="74"/>
      <c r="G31" s="19"/>
      <c r="H31" s="19"/>
      <c r="I31" s="75"/>
      <c r="J31" s="133" t="e">
        <f>#REF!</f>
        <v>#REF!</v>
      </c>
      <c r="K31" s="20"/>
    </row>
    <row r="32" spans="1:13" ht="14.25" hidden="1" customHeight="1" x14ac:dyDescent="0.2">
      <c r="A32" s="137" t="s">
        <v>70</v>
      </c>
      <c r="B32" s="55"/>
      <c r="C32" s="55"/>
      <c r="D32" s="74"/>
      <c r="E32" s="55"/>
      <c r="F32" s="74"/>
      <c r="G32" s="19"/>
      <c r="H32" s="19"/>
      <c r="I32" s="75"/>
      <c r="J32" s="133">
        <v>184224</v>
      </c>
      <c r="K32" s="20"/>
    </row>
    <row r="33" spans="1:12" ht="20.45" customHeight="1" x14ac:dyDescent="0.2">
      <c r="A33" s="137" t="s">
        <v>41</v>
      </c>
      <c r="B33" s="55">
        <v>10</v>
      </c>
      <c r="C33" s="55"/>
      <c r="D33" s="74">
        <f>'10-11 (2)'!H11</f>
        <v>27067</v>
      </c>
      <c r="E33" s="55"/>
      <c r="F33" s="74">
        <v>0</v>
      </c>
      <c r="G33" s="19"/>
      <c r="H33" s="19"/>
      <c r="I33" s="75"/>
      <c r="J33" s="133"/>
      <c r="K33" s="20"/>
    </row>
    <row r="34" spans="1:12" ht="28.5" customHeight="1" x14ac:dyDescent="0.2">
      <c r="A34" s="1" t="s">
        <v>95</v>
      </c>
      <c r="B34" s="138">
        <v>11</v>
      </c>
      <c r="C34" s="138"/>
      <c r="D34" s="74">
        <f>'10-11 (2)'!H27</f>
        <v>12399065</v>
      </c>
      <c r="E34" s="138"/>
      <c r="F34" s="74">
        <f>'10-11 (2)'!J27</f>
        <v>10575063</v>
      </c>
      <c r="G34" s="19"/>
      <c r="H34" s="19"/>
      <c r="I34" s="75"/>
      <c r="J34" s="133" t="e">
        <f>'8-9'!#REF!</f>
        <v>#REF!</v>
      </c>
      <c r="K34" s="20"/>
    </row>
    <row r="35" spans="1:12" ht="22.15" customHeight="1" x14ac:dyDescent="0.2">
      <c r="A35" s="10" t="s">
        <v>14</v>
      </c>
      <c r="B35" s="55"/>
      <c r="C35" s="55"/>
      <c r="D35" s="104">
        <f>SUM(D33:D34)</f>
        <v>12426132</v>
      </c>
      <c r="E35" s="55"/>
      <c r="F35" s="104">
        <f>SUM(F34)</f>
        <v>10575063</v>
      </c>
      <c r="G35" s="19"/>
      <c r="H35" s="19"/>
      <c r="I35" s="71"/>
      <c r="J35" s="104" t="e">
        <f>SUM(J31:J34)</f>
        <v>#REF!</v>
      </c>
    </row>
    <row r="36" spans="1:12" ht="22.5" customHeight="1" x14ac:dyDescent="0.2">
      <c r="A36" s="2" t="s">
        <v>15</v>
      </c>
      <c r="B36" s="55"/>
      <c r="C36" s="55"/>
      <c r="D36" s="74"/>
      <c r="E36" s="55"/>
      <c r="F36" s="74"/>
      <c r="G36" s="19"/>
      <c r="H36" s="19"/>
      <c r="I36" s="72"/>
      <c r="J36" s="133"/>
    </row>
    <row r="37" spans="1:12" ht="26.25" customHeight="1" x14ac:dyDescent="0.2">
      <c r="A37" s="1" t="s">
        <v>4</v>
      </c>
      <c r="B37" s="55">
        <v>12</v>
      </c>
      <c r="C37" s="55"/>
      <c r="D37" s="74">
        <f>'10-11 (2)'!H33</f>
        <v>350000</v>
      </c>
      <c r="E37" s="55"/>
      <c r="F37" s="74">
        <f>'10-11 (2)'!J33</f>
        <v>350000</v>
      </c>
      <c r="G37" s="19"/>
      <c r="H37" s="19"/>
      <c r="I37" s="75"/>
      <c r="J37" s="74">
        <v>1000000</v>
      </c>
    </row>
    <row r="38" spans="1:12" ht="20.25" hidden="1" customHeight="1" x14ac:dyDescent="0.2">
      <c r="A38" s="1" t="s">
        <v>47</v>
      </c>
      <c r="B38" s="55"/>
      <c r="C38" s="55"/>
      <c r="D38" s="74"/>
      <c r="E38" s="55"/>
      <c r="F38" s="74"/>
      <c r="G38" s="19"/>
      <c r="H38" s="19"/>
      <c r="I38" s="135"/>
      <c r="J38" s="74">
        <v>0</v>
      </c>
    </row>
    <row r="39" spans="1:12" ht="20.25" customHeight="1" x14ac:dyDescent="0.2">
      <c r="A39" s="1" t="s">
        <v>236</v>
      </c>
      <c r="B39" s="55">
        <v>13</v>
      </c>
      <c r="C39" s="55"/>
      <c r="D39" s="74">
        <f>'قائمة التغيرات'!E27</f>
        <v>24323</v>
      </c>
      <c r="E39" s="55"/>
      <c r="F39" s="74">
        <v>0</v>
      </c>
      <c r="G39" s="19"/>
      <c r="H39" s="19"/>
      <c r="I39" s="135"/>
      <c r="J39" s="74"/>
    </row>
    <row r="40" spans="1:12" ht="23.25" customHeight="1" x14ac:dyDescent="0.2">
      <c r="A40" s="1" t="s">
        <v>270</v>
      </c>
      <c r="B40" s="19"/>
      <c r="C40" s="19"/>
      <c r="D40" s="304">
        <f>'قائمة التغيرات'!G27</f>
        <v>218907.95</v>
      </c>
      <c r="E40" s="302"/>
      <c r="F40" s="304">
        <f>'قائمة الدخل (2)'!G27</f>
        <v>-385806</v>
      </c>
      <c r="G40" s="19"/>
      <c r="H40" s="19"/>
      <c r="I40" s="72"/>
      <c r="J40" s="65" t="e">
        <f>'قائمة التغيرات'!#REF!</f>
        <v>#REF!</v>
      </c>
      <c r="L40" s="113"/>
    </row>
    <row r="41" spans="1:12" ht="23.25" customHeight="1" x14ac:dyDescent="0.2">
      <c r="A41" s="10" t="s">
        <v>16</v>
      </c>
      <c r="B41" s="19"/>
      <c r="C41" s="19"/>
      <c r="D41" s="251">
        <f>SUM(D37:D40)</f>
        <v>593230.94999999995</v>
      </c>
      <c r="E41" s="19"/>
      <c r="F41" s="251">
        <f>SUM(F37:F40)</f>
        <v>-35806</v>
      </c>
      <c r="G41" s="19"/>
      <c r="H41" s="19"/>
      <c r="I41" s="72"/>
      <c r="J41" s="82" t="e">
        <f>SUM(J37:J40)</f>
        <v>#REF!</v>
      </c>
    </row>
    <row r="42" spans="1:12" ht="23.25" customHeight="1" thickBot="1" x14ac:dyDescent="0.25">
      <c r="A42" s="10" t="s">
        <v>17</v>
      </c>
      <c r="B42" s="19"/>
      <c r="C42" s="19"/>
      <c r="D42" s="252">
        <f>D28+D35+D41</f>
        <v>13138752</v>
      </c>
      <c r="E42" s="19"/>
      <c r="F42" s="252">
        <f>F35+F41+F28</f>
        <v>10539378</v>
      </c>
      <c r="G42" s="19"/>
      <c r="H42" s="19"/>
      <c r="I42" s="79"/>
      <c r="J42" s="83" t="e">
        <f>#REF!+J41</f>
        <v>#REF!</v>
      </c>
    </row>
    <row r="43" spans="1:12" ht="14.25" customHeight="1" thickTop="1" x14ac:dyDescent="0.2">
      <c r="A43" s="10"/>
      <c r="B43" s="19"/>
      <c r="C43" s="19"/>
      <c r="D43" s="19"/>
      <c r="E43" s="19"/>
      <c r="F43" s="19"/>
      <c r="G43" s="19"/>
      <c r="H43" s="19"/>
      <c r="I43" s="79"/>
      <c r="J43" s="79"/>
    </row>
    <row r="44" spans="1:12" ht="14.25" customHeight="1" x14ac:dyDescent="0.2">
      <c r="A44" s="10"/>
      <c r="B44" s="19"/>
      <c r="C44" s="19"/>
      <c r="D44" s="19"/>
      <c r="E44" s="19"/>
      <c r="F44" s="19"/>
      <c r="G44" s="19"/>
      <c r="H44" s="19"/>
      <c r="I44" s="79"/>
      <c r="J44" s="79"/>
    </row>
    <row r="45" spans="1:12" ht="9.75" customHeight="1" x14ac:dyDescent="0.2">
      <c r="A45" s="10"/>
      <c r="B45" s="19"/>
      <c r="C45" s="19"/>
      <c r="D45" s="19"/>
      <c r="E45" s="19"/>
      <c r="F45" s="19"/>
      <c r="G45" s="19"/>
      <c r="H45" s="19"/>
      <c r="I45" s="79"/>
      <c r="J45" s="79"/>
    </row>
    <row r="46" spans="1:12" ht="14.25" customHeight="1" x14ac:dyDescent="0.2">
      <c r="A46" s="430" t="s">
        <v>257</v>
      </c>
      <c r="B46" s="430"/>
      <c r="C46" s="430"/>
      <c r="D46" s="430"/>
      <c r="E46" s="430"/>
      <c r="F46" s="430"/>
      <c r="G46" s="430"/>
      <c r="H46" s="430"/>
      <c r="I46" s="430"/>
      <c r="J46" s="430"/>
    </row>
    <row r="47" spans="1:12" ht="7.5" customHeight="1" x14ac:dyDescent="0.2">
      <c r="A47" s="43"/>
      <c r="B47" s="43"/>
      <c r="C47" s="43"/>
      <c r="D47" s="43"/>
      <c r="E47" s="43"/>
      <c r="F47" s="43"/>
      <c r="G47" s="43"/>
      <c r="H47" s="43"/>
      <c r="I47" s="42"/>
      <c r="J47" s="155"/>
    </row>
    <row r="48" spans="1:12" ht="23.25" customHeight="1" x14ac:dyDescent="0.2">
      <c r="A48" s="431">
        <v>5</v>
      </c>
      <c r="B48" s="431"/>
      <c r="C48" s="431"/>
      <c r="D48" s="431"/>
      <c r="E48" s="431"/>
      <c r="F48" s="431"/>
      <c r="G48" s="431"/>
      <c r="H48" s="431"/>
      <c r="I48" s="431"/>
      <c r="J48" s="431"/>
    </row>
    <row r="49" spans="1:10" ht="26.25" customHeight="1" x14ac:dyDescent="0.2">
      <c r="D49" s="113">
        <f>D42-D19</f>
        <v>0</v>
      </c>
    </row>
    <row r="50" spans="1:10" ht="17.25" customHeight="1" x14ac:dyDescent="0.2">
      <c r="A50" s="10"/>
      <c r="B50" s="19"/>
      <c r="C50" s="19"/>
      <c r="D50" s="19"/>
      <c r="E50" s="19"/>
      <c r="F50" s="19"/>
      <c r="G50" s="19"/>
      <c r="H50" s="19"/>
      <c r="I50" s="79"/>
      <c r="J50" s="79" t="e">
        <f>J42-J19</f>
        <v>#REF!</v>
      </c>
    </row>
    <row r="51" spans="1:10" ht="26.25" customHeight="1" x14ac:dyDescent="0.2">
      <c r="F51" s="113"/>
    </row>
    <row r="52" spans="1:10" ht="26.25" customHeight="1" x14ac:dyDescent="0.2">
      <c r="J52" s="133"/>
    </row>
  </sheetData>
  <customSheetViews>
    <customSheetView guid="{C4C54333-0C8B-484B-8210-F3D7E510C081}" scale="130" showPageBreaks="1" showGridLines="0" view="pageLayout">
      <selection sqref="A1:A1048576"/>
      <pageMargins left="0.43307086614173229" right="3.2051282051282048E-2" top="0.62" bottom="0" header="0.23" footer="0"/>
      <printOptions horizontalCentered="1"/>
      <pageSetup paperSize="9" firstPageNumber="5" orientation="portrait" useFirstPageNumber="1" r:id="rId1"/>
      <headerFooter alignWithMargins="0"/>
    </customSheetView>
  </customSheetViews>
  <mergeCells count="2">
    <mergeCell ref="A46:J46"/>
    <mergeCell ref="A48:J48"/>
  </mergeCells>
  <printOptions horizontalCentered="1"/>
  <pageMargins left="0.43307086614173229" right="0.99" top="0.62992125984251968" bottom="0" header="0.23622047244094491" footer="0"/>
  <pageSetup paperSize="9" firstPageNumber="5" orientation="portrait" useFirstPageNumber="1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0"/>
  <sheetViews>
    <sheetView rightToLeft="1" topLeftCell="B23" zoomScale="130" zoomScaleNormal="130" zoomScaleSheetLayoutView="145" workbookViewId="0">
      <selection activeCell="B35" sqref="A35:XFD35"/>
    </sheetView>
  </sheetViews>
  <sheetFormatPr defaultColWidth="9.375" defaultRowHeight="33" customHeight="1" x14ac:dyDescent="0.2"/>
  <cols>
    <col min="1" max="1" width="2" style="1" hidden="1" customWidth="1"/>
    <col min="2" max="2" width="32.5" style="1" customWidth="1"/>
    <col min="3" max="3" width="10" style="1" customWidth="1"/>
    <col min="4" max="4" width="2.125" style="1" customWidth="1"/>
    <col min="5" max="5" width="13.875" style="1" customWidth="1"/>
    <col min="6" max="6" width="1.25" style="1" customWidth="1"/>
    <col min="7" max="7" width="15.375" style="1" customWidth="1"/>
    <col min="8" max="8" width="1.625" style="1" customWidth="1"/>
    <col min="9" max="9" width="0.875" style="1" hidden="1" customWidth="1"/>
    <col min="10" max="10" width="3.375" style="6" customWidth="1"/>
    <col min="11" max="11" width="15.375" style="6" hidden="1" customWidth="1"/>
    <col min="12" max="12" width="0.375" style="1" customWidth="1"/>
    <col min="13" max="13" width="1.375" style="1" customWidth="1"/>
    <col min="14" max="14" width="2" style="1" customWidth="1"/>
    <col min="15" max="258" width="9.375" style="1"/>
    <col min="259" max="259" width="12.375" style="1" customWidth="1"/>
    <col min="260" max="260" width="31.125" style="1" customWidth="1"/>
    <col min="261" max="261" width="4" style="1" customWidth="1"/>
    <col min="262" max="262" width="10" style="1" customWidth="1"/>
    <col min="263" max="263" width="1.375" style="1" customWidth="1"/>
    <col min="264" max="264" width="23" style="1" bestFit="1" customWidth="1"/>
    <col min="265" max="265" width="2.375" style="1" customWidth="1"/>
    <col min="266" max="266" width="23" style="1" bestFit="1" customWidth="1"/>
    <col min="267" max="267" width="0.375" style="1" customWidth="1"/>
    <col min="268" max="268" width="1.375" style="1" customWidth="1"/>
    <col min="269" max="269" width="2" style="1" customWidth="1"/>
    <col min="270" max="514" width="9.375" style="1"/>
    <col min="515" max="515" width="12.375" style="1" customWidth="1"/>
    <col min="516" max="516" width="31.125" style="1" customWidth="1"/>
    <col min="517" max="517" width="4" style="1" customWidth="1"/>
    <col min="518" max="518" width="10" style="1" customWidth="1"/>
    <col min="519" max="519" width="1.375" style="1" customWidth="1"/>
    <col min="520" max="520" width="23" style="1" bestFit="1" customWidth="1"/>
    <col min="521" max="521" width="2.375" style="1" customWidth="1"/>
    <col min="522" max="522" width="23" style="1" bestFit="1" customWidth="1"/>
    <col min="523" max="523" width="0.375" style="1" customWidth="1"/>
    <col min="524" max="524" width="1.375" style="1" customWidth="1"/>
    <col min="525" max="525" width="2" style="1" customWidth="1"/>
    <col min="526" max="770" width="9.375" style="1"/>
    <col min="771" max="771" width="12.375" style="1" customWidth="1"/>
    <col min="772" max="772" width="31.125" style="1" customWidth="1"/>
    <col min="773" max="773" width="4" style="1" customWidth="1"/>
    <col min="774" max="774" width="10" style="1" customWidth="1"/>
    <col min="775" max="775" width="1.375" style="1" customWidth="1"/>
    <col min="776" max="776" width="23" style="1" bestFit="1" customWidth="1"/>
    <col min="777" max="777" width="2.375" style="1" customWidth="1"/>
    <col min="778" max="778" width="23" style="1" bestFit="1" customWidth="1"/>
    <col min="779" max="779" width="0.375" style="1" customWidth="1"/>
    <col min="780" max="780" width="1.375" style="1" customWidth="1"/>
    <col min="781" max="781" width="2" style="1" customWidth="1"/>
    <col min="782" max="1026" width="9.375" style="1"/>
    <col min="1027" max="1027" width="12.375" style="1" customWidth="1"/>
    <col min="1028" max="1028" width="31.125" style="1" customWidth="1"/>
    <col min="1029" max="1029" width="4" style="1" customWidth="1"/>
    <col min="1030" max="1030" width="10" style="1" customWidth="1"/>
    <col min="1031" max="1031" width="1.375" style="1" customWidth="1"/>
    <col min="1032" max="1032" width="23" style="1" bestFit="1" customWidth="1"/>
    <col min="1033" max="1033" width="2.375" style="1" customWidth="1"/>
    <col min="1034" max="1034" width="23" style="1" bestFit="1" customWidth="1"/>
    <col min="1035" max="1035" width="0.375" style="1" customWidth="1"/>
    <col min="1036" max="1036" width="1.375" style="1" customWidth="1"/>
    <col min="1037" max="1037" width="2" style="1" customWidth="1"/>
    <col min="1038" max="1282" width="9.375" style="1"/>
    <col min="1283" max="1283" width="12.375" style="1" customWidth="1"/>
    <col min="1284" max="1284" width="31.125" style="1" customWidth="1"/>
    <col min="1285" max="1285" width="4" style="1" customWidth="1"/>
    <col min="1286" max="1286" width="10" style="1" customWidth="1"/>
    <col min="1287" max="1287" width="1.375" style="1" customWidth="1"/>
    <col min="1288" max="1288" width="23" style="1" bestFit="1" customWidth="1"/>
    <col min="1289" max="1289" width="2.375" style="1" customWidth="1"/>
    <col min="1290" max="1290" width="23" style="1" bestFit="1" customWidth="1"/>
    <col min="1291" max="1291" width="0.375" style="1" customWidth="1"/>
    <col min="1292" max="1292" width="1.375" style="1" customWidth="1"/>
    <col min="1293" max="1293" width="2" style="1" customWidth="1"/>
    <col min="1294" max="1538" width="9.375" style="1"/>
    <col min="1539" max="1539" width="12.375" style="1" customWidth="1"/>
    <col min="1540" max="1540" width="31.125" style="1" customWidth="1"/>
    <col min="1541" max="1541" width="4" style="1" customWidth="1"/>
    <col min="1542" max="1542" width="10" style="1" customWidth="1"/>
    <col min="1543" max="1543" width="1.375" style="1" customWidth="1"/>
    <col min="1544" max="1544" width="23" style="1" bestFit="1" customWidth="1"/>
    <col min="1545" max="1545" width="2.375" style="1" customWidth="1"/>
    <col min="1546" max="1546" width="23" style="1" bestFit="1" customWidth="1"/>
    <col min="1547" max="1547" width="0.375" style="1" customWidth="1"/>
    <col min="1548" max="1548" width="1.375" style="1" customWidth="1"/>
    <col min="1549" max="1549" width="2" style="1" customWidth="1"/>
    <col min="1550" max="1794" width="9.375" style="1"/>
    <col min="1795" max="1795" width="12.375" style="1" customWidth="1"/>
    <col min="1796" max="1796" width="31.125" style="1" customWidth="1"/>
    <col min="1797" max="1797" width="4" style="1" customWidth="1"/>
    <col min="1798" max="1798" width="10" style="1" customWidth="1"/>
    <col min="1799" max="1799" width="1.375" style="1" customWidth="1"/>
    <col min="1800" max="1800" width="23" style="1" bestFit="1" customWidth="1"/>
    <col min="1801" max="1801" width="2.375" style="1" customWidth="1"/>
    <col min="1802" max="1802" width="23" style="1" bestFit="1" customWidth="1"/>
    <col min="1803" max="1803" width="0.375" style="1" customWidth="1"/>
    <col min="1804" max="1804" width="1.375" style="1" customWidth="1"/>
    <col min="1805" max="1805" width="2" style="1" customWidth="1"/>
    <col min="1806" max="2050" width="9.375" style="1"/>
    <col min="2051" max="2051" width="12.375" style="1" customWidth="1"/>
    <col min="2052" max="2052" width="31.125" style="1" customWidth="1"/>
    <col min="2053" max="2053" width="4" style="1" customWidth="1"/>
    <col min="2054" max="2054" width="10" style="1" customWidth="1"/>
    <col min="2055" max="2055" width="1.375" style="1" customWidth="1"/>
    <col min="2056" max="2056" width="23" style="1" bestFit="1" customWidth="1"/>
    <col min="2057" max="2057" width="2.375" style="1" customWidth="1"/>
    <col min="2058" max="2058" width="23" style="1" bestFit="1" customWidth="1"/>
    <col min="2059" max="2059" width="0.375" style="1" customWidth="1"/>
    <col min="2060" max="2060" width="1.375" style="1" customWidth="1"/>
    <col min="2061" max="2061" width="2" style="1" customWidth="1"/>
    <col min="2062" max="2306" width="9.375" style="1"/>
    <col min="2307" max="2307" width="12.375" style="1" customWidth="1"/>
    <col min="2308" max="2308" width="31.125" style="1" customWidth="1"/>
    <col min="2309" max="2309" width="4" style="1" customWidth="1"/>
    <col min="2310" max="2310" width="10" style="1" customWidth="1"/>
    <col min="2311" max="2311" width="1.375" style="1" customWidth="1"/>
    <col min="2312" max="2312" width="23" style="1" bestFit="1" customWidth="1"/>
    <col min="2313" max="2313" width="2.375" style="1" customWidth="1"/>
    <col min="2314" max="2314" width="23" style="1" bestFit="1" customWidth="1"/>
    <col min="2315" max="2315" width="0.375" style="1" customWidth="1"/>
    <col min="2316" max="2316" width="1.375" style="1" customWidth="1"/>
    <col min="2317" max="2317" width="2" style="1" customWidth="1"/>
    <col min="2318" max="2562" width="9.375" style="1"/>
    <col min="2563" max="2563" width="12.375" style="1" customWidth="1"/>
    <col min="2564" max="2564" width="31.125" style="1" customWidth="1"/>
    <col min="2565" max="2565" width="4" style="1" customWidth="1"/>
    <col min="2566" max="2566" width="10" style="1" customWidth="1"/>
    <col min="2567" max="2567" width="1.375" style="1" customWidth="1"/>
    <col min="2568" max="2568" width="23" style="1" bestFit="1" customWidth="1"/>
    <col min="2569" max="2569" width="2.375" style="1" customWidth="1"/>
    <col min="2570" max="2570" width="23" style="1" bestFit="1" customWidth="1"/>
    <col min="2571" max="2571" width="0.375" style="1" customWidth="1"/>
    <col min="2572" max="2572" width="1.375" style="1" customWidth="1"/>
    <col min="2573" max="2573" width="2" style="1" customWidth="1"/>
    <col min="2574" max="2818" width="9.375" style="1"/>
    <col min="2819" max="2819" width="12.375" style="1" customWidth="1"/>
    <col min="2820" max="2820" width="31.125" style="1" customWidth="1"/>
    <col min="2821" max="2821" width="4" style="1" customWidth="1"/>
    <col min="2822" max="2822" width="10" style="1" customWidth="1"/>
    <col min="2823" max="2823" width="1.375" style="1" customWidth="1"/>
    <col min="2824" max="2824" width="23" style="1" bestFit="1" customWidth="1"/>
    <col min="2825" max="2825" width="2.375" style="1" customWidth="1"/>
    <col min="2826" max="2826" width="23" style="1" bestFit="1" customWidth="1"/>
    <col min="2827" max="2827" width="0.375" style="1" customWidth="1"/>
    <col min="2828" max="2828" width="1.375" style="1" customWidth="1"/>
    <col min="2829" max="2829" width="2" style="1" customWidth="1"/>
    <col min="2830" max="3074" width="9.375" style="1"/>
    <col min="3075" max="3075" width="12.375" style="1" customWidth="1"/>
    <col min="3076" max="3076" width="31.125" style="1" customWidth="1"/>
    <col min="3077" max="3077" width="4" style="1" customWidth="1"/>
    <col min="3078" max="3078" width="10" style="1" customWidth="1"/>
    <col min="3079" max="3079" width="1.375" style="1" customWidth="1"/>
    <col min="3080" max="3080" width="23" style="1" bestFit="1" customWidth="1"/>
    <col min="3081" max="3081" width="2.375" style="1" customWidth="1"/>
    <col min="3082" max="3082" width="23" style="1" bestFit="1" customWidth="1"/>
    <col min="3083" max="3083" width="0.375" style="1" customWidth="1"/>
    <col min="3084" max="3084" width="1.375" style="1" customWidth="1"/>
    <col min="3085" max="3085" width="2" style="1" customWidth="1"/>
    <col min="3086" max="3330" width="9.375" style="1"/>
    <col min="3331" max="3331" width="12.375" style="1" customWidth="1"/>
    <col min="3332" max="3332" width="31.125" style="1" customWidth="1"/>
    <col min="3333" max="3333" width="4" style="1" customWidth="1"/>
    <col min="3334" max="3334" width="10" style="1" customWidth="1"/>
    <col min="3335" max="3335" width="1.375" style="1" customWidth="1"/>
    <col min="3336" max="3336" width="23" style="1" bestFit="1" customWidth="1"/>
    <col min="3337" max="3337" width="2.375" style="1" customWidth="1"/>
    <col min="3338" max="3338" width="23" style="1" bestFit="1" customWidth="1"/>
    <col min="3339" max="3339" width="0.375" style="1" customWidth="1"/>
    <col min="3340" max="3340" width="1.375" style="1" customWidth="1"/>
    <col min="3341" max="3341" width="2" style="1" customWidth="1"/>
    <col min="3342" max="3586" width="9.375" style="1"/>
    <col min="3587" max="3587" width="12.375" style="1" customWidth="1"/>
    <col min="3588" max="3588" width="31.125" style="1" customWidth="1"/>
    <col min="3589" max="3589" width="4" style="1" customWidth="1"/>
    <col min="3590" max="3590" width="10" style="1" customWidth="1"/>
    <col min="3591" max="3591" width="1.375" style="1" customWidth="1"/>
    <col min="3592" max="3592" width="23" style="1" bestFit="1" customWidth="1"/>
    <col min="3593" max="3593" width="2.375" style="1" customWidth="1"/>
    <col min="3594" max="3594" width="23" style="1" bestFit="1" customWidth="1"/>
    <col min="3595" max="3595" width="0.375" style="1" customWidth="1"/>
    <col min="3596" max="3596" width="1.375" style="1" customWidth="1"/>
    <col min="3597" max="3597" width="2" style="1" customWidth="1"/>
    <col min="3598" max="3842" width="9.375" style="1"/>
    <col min="3843" max="3843" width="12.375" style="1" customWidth="1"/>
    <col min="3844" max="3844" width="31.125" style="1" customWidth="1"/>
    <col min="3845" max="3845" width="4" style="1" customWidth="1"/>
    <col min="3846" max="3846" width="10" style="1" customWidth="1"/>
    <col min="3847" max="3847" width="1.375" style="1" customWidth="1"/>
    <col min="3848" max="3848" width="23" style="1" bestFit="1" customWidth="1"/>
    <col min="3849" max="3849" width="2.375" style="1" customWidth="1"/>
    <col min="3850" max="3850" width="23" style="1" bestFit="1" customWidth="1"/>
    <col min="3851" max="3851" width="0.375" style="1" customWidth="1"/>
    <col min="3852" max="3852" width="1.375" style="1" customWidth="1"/>
    <col min="3853" max="3853" width="2" style="1" customWidth="1"/>
    <col min="3854" max="4098" width="9.375" style="1"/>
    <col min="4099" max="4099" width="12.375" style="1" customWidth="1"/>
    <col min="4100" max="4100" width="31.125" style="1" customWidth="1"/>
    <col min="4101" max="4101" width="4" style="1" customWidth="1"/>
    <col min="4102" max="4102" width="10" style="1" customWidth="1"/>
    <col min="4103" max="4103" width="1.375" style="1" customWidth="1"/>
    <col min="4104" max="4104" width="23" style="1" bestFit="1" customWidth="1"/>
    <col min="4105" max="4105" width="2.375" style="1" customWidth="1"/>
    <col min="4106" max="4106" width="23" style="1" bestFit="1" customWidth="1"/>
    <col min="4107" max="4107" width="0.375" style="1" customWidth="1"/>
    <col min="4108" max="4108" width="1.375" style="1" customWidth="1"/>
    <col min="4109" max="4109" width="2" style="1" customWidth="1"/>
    <col min="4110" max="4354" width="9.375" style="1"/>
    <col min="4355" max="4355" width="12.375" style="1" customWidth="1"/>
    <col min="4356" max="4356" width="31.125" style="1" customWidth="1"/>
    <col min="4357" max="4357" width="4" style="1" customWidth="1"/>
    <col min="4358" max="4358" width="10" style="1" customWidth="1"/>
    <col min="4359" max="4359" width="1.375" style="1" customWidth="1"/>
    <col min="4360" max="4360" width="23" style="1" bestFit="1" customWidth="1"/>
    <col min="4361" max="4361" width="2.375" style="1" customWidth="1"/>
    <col min="4362" max="4362" width="23" style="1" bestFit="1" customWidth="1"/>
    <col min="4363" max="4363" width="0.375" style="1" customWidth="1"/>
    <col min="4364" max="4364" width="1.375" style="1" customWidth="1"/>
    <col min="4365" max="4365" width="2" style="1" customWidth="1"/>
    <col min="4366" max="4610" width="9.375" style="1"/>
    <col min="4611" max="4611" width="12.375" style="1" customWidth="1"/>
    <col min="4612" max="4612" width="31.125" style="1" customWidth="1"/>
    <col min="4613" max="4613" width="4" style="1" customWidth="1"/>
    <col min="4614" max="4614" width="10" style="1" customWidth="1"/>
    <col min="4615" max="4615" width="1.375" style="1" customWidth="1"/>
    <col min="4616" max="4616" width="23" style="1" bestFit="1" customWidth="1"/>
    <col min="4617" max="4617" width="2.375" style="1" customWidth="1"/>
    <col min="4618" max="4618" width="23" style="1" bestFit="1" customWidth="1"/>
    <col min="4619" max="4619" width="0.375" style="1" customWidth="1"/>
    <col min="4620" max="4620" width="1.375" style="1" customWidth="1"/>
    <col min="4621" max="4621" width="2" style="1" customWidth="1"/>
    <col min="4622" max="4866" width="9.375" style="1"/>
    <col min="4867" max="4867" width="12.375" style="1" customWidth="1"/>
    <col min="4868" max="4868" width="31.125" style="1" customWidth="1"/>
    <col min="4869" max="4869" width="4" style="1" customWidth="1"/>
    <col min="4870" max="4870" width="10" style="1" customWidth="1"/>
    <col min="4871" max="4871" width="1.375" style="1" customWidth="1"/>
    <col min="4872" max="4872" width="23" style="1" bestFit="1" customWidth="1"/>
    <col min="4873" max="4873" width="2.375" style="1" customWidth="1"/>
    <col min="4874" max="4874" width="23" style="1" bestFit="1" customWidth="1"/>
    <col min="4875" max="4875" width="0.375" style="1" customWidth="1"/>
    <col min="4876" max="4876" width="1.375" style="1" customWidth="1"/>
    <col min="4877" max="4877" width="2" style="1" customWidth="1"/>
    <col min="4878" max="5122" width="9.375" style="1"/>
    <col min="5123" max="5123" width="12.375" style="1" customWidth="1"/>
    <col min="5124" max="5124" width="31.125" style="1" customWidth="1"/>
    <col min="5125" max="5125" width="4" style="1" customWidth="1"/>
    <col min="5126" max="5126" width="10" style="1" customWidth="1"/>
    <col min="5127" max="5127" width="1.375" style="1" customWidth="1"/>
    <col min="5128" max="5128" width="23" style="1" bestFit="1" customWidth="1"/>
    <col min="5129" max="5129" width="2.375" style="1" customWidth="1"/>
    <col min="5130" max="5130" width="23" style="1" bestFit="1" customWidth="1"/>
    <col min="5131" max="5131" width="0.375" style="1" customWidth="1"/>
    <col min="5132" max="5132" width="1.375" style="1" customWidth="1"/>
    <col min="5133" max="5133" width="2" style="1" customWidth="1"/>
    <col min="5134" max="5378" width="9.375" style="1"/>
    <col min="5379" max="5379" width="12.375" style="1" customWidth="1"/>
    <col min="5380" max="5380" width="31.125" style="1" customWidth="1"/>
    <col min="5381" max="5381" width="4" style="1" customWidth="1"/>
    <col min="5382" max="5382" width="10" style="1" customWidth="1"/>
    <col min="5383" max="5383" width="1.375" style="1" customWidth="1"/>
    <col min="5384" max="5384" width="23" style="1" bestFit="1" customWidth="1"/>
    <col min="5385" max="5385" width="2.375" style="1" customWidth="1"/>
    <col min="5386" max="5386" width="23" style="1" bestFit="1" customWidth="1"/>
    <col min="5387" max="5387" width="0.375" style="1" customWidth="1"/>
    <col min="5388" max="5388" width="1.375" style="1" customWidth="1"/>
    <col min="5389" max="5389" width="2" style="1" customWidth="1"/>
    <col min="5390" max="5634" width="9.375" style="1"/>
    <col min="5635" max="5635" width="12.375" style="1" customWidth="1"/>
    <col min="5636" max="5636" width="31.125" style="1" customWidth="1"/>
    <col min="5637" max="5637" width="4" style="1" customWidth="1"/>
    <col min="5638" max="5638" width="10" style="1" customWidth="1"/>
    <col min="5639" max="5639" width="1.375" style="1" customWidth="1"/>
    <col min="5640" max="5640" width="23" style="1" bestFit="1" customWidth="1"/>
    <col min="5641" max="5641" width="2.375" style="1" customWidth="1"/>
    <col min="5642" max="5642" width="23" style="1" bestFit="1" customWidth="1"/>
    <col min="5643" max="5643" width="0.375" style="1" customWidth="1"/>
    <col min="5644" max="5644" width="1.375" style="1" customWidth="1"/>
    <col min="5645" max="5645" width="2" style="1" customWidth="1"/>
    <col min="5646" max="5890" width="9.375" style="1"/>
    <col min="5891" max="5891" width="12.375" style="1" customWidth="1"/>
    <col min="5892" max="5892" width="31.125" style="1" customWidth="1"/>
    <col min="5893" max="5893" width="4" style="1" customWidth="1"/>
    <col min="5894" max="5894" width="10" style="1" customWidth="1"/>
    <col min="5895" max="5895" width="1.375" style="1" customWidth="1"/>
    <col min="5896" max="5896" width="23" style="1" bestFit="1" customWidth="1"/>
    <col min="5897" max="5897" width="2.375" style="1" customWidth="1"/>
    <col min="5898" max="5898" width="23" style="1" bestFit="1" customWidth="1"/>
    <col min="5899" max="5899" width="0.375" style="1" customWidth="1"/>
    <col min="5900" max="5900" width="1.375" style="1" customWidth="1"/>
    <col min="5901" max="5901" width="2" style="1" customWidth="1"/>
    <col min="5902" max="6146" width="9.375" style="1"/>
    <col min="6147" max="6147" width="12.375" style="1" customWidth="1"/>
    <col min="6148" max="6148" width="31.125" style="1" customWidth="1"/>
    <col min="6149" max="6149" width="4" style="1" customWidth="1"/>
    <col min="6150" max="6150" width="10" style="1" customWidth="1"/>
    <col min="6151" max="6151" width="1.375" style="1" customWidth="1"/>
    <col min="6152" max="6152" width="23" style="1" bestFit="1" customWidth="1"/>
    <col min="6153" max="6153" width="2.375" style="1" customWidth="1"/>
    <col min="6154" max="6154" width="23" style="1" bestFit="1" customWidth="1"/>
    <col min="6155" max="6155" width="0.375" style="1" customWidth="1"/>
    <col min="6156" max="6156" width="1.375" style="1" customWidth="1"/>
    <col min="6157" max="6157" width="2" style="1" customWidth="1"/>
    <col min="6158" max="6402" width="9.375" style="1"/>
    <col min="6403" max="6403" width="12.375" style="1" customWidth="1"/>
    <col min="6404" max="6404" width="31.125" style="1" customWidth="1"/>
    <col min="6405" max="6405" width="4" style="1" customWidth="1"/>
    <col min="6406" max="6406" width="10" style="1" customWidth="1"/>
    <col min="6407" max="6407" width="1.375" style="1" customWidth="1"/>
    <col min="6408" max="6408" width="23" style="1" bestFit="1" customWidth="1"/>
    <col min="6409" max="6409" width="2.375" style="1" customWidth="1"/>
    <col min="6410" max="6410" width="23" style="1" bestFit="1" customWidth="1"/>
    <col min="6411" max="6411" width="0.375" style="1" customWidth="1"/>
    <col min="6412" max="6412" width="1.375" style="1" customWidth="1"/>
    <col min="6413" max="6413" width="2" style="1" customWidth="1"/>
    <col min="6414" max="6658" width="9.375" style="1"/>
    <col min="6659" max="6659" width="12.375" style="1" customWidth="1"/>
    <col min="6660" max="6660" width="31.125" style="1" customWidth="1"/>
    <col min="6661" max="6661" width="4" style="1" customWidth="1"/>
    <col min="6662" max="6662" width="10" style="1" customWidth="1"/>
    <col min="6663" max="6663" width="1.375" style="1" customWidth="1"/>
    <col min="6664" max="6664" width="23" style="1" bestFit="1" customWidth="1"/>
    <col min="6665" max="6665" width="2.375" style="1" customWidth="1"/>
    <col min="6666" max="6666" width="23" style="1" bestFit="1" customWidth="1"/>
    <col min="6667" max="6667" width="0.375" style="1" customWidth="1"/>
    <col min="6668" max="6668" width="1.375" style="1" customWidth="1"/>
    <col min="6669" max="6669" width="2" style="1" customWidth="1"/>
    <col min="6670" max="6914" width="9.375" style="1"/>
    <col min="6915" max="6915" width="12.375" style="1" customWidth="1"/>
    <col min="6916" max="6916" width="31.125" style="1" customWidth="1"/>
    <col min="6917" max="6917" width="4" style="1" customWidth="1"/>
    <col min="6918" max="6918" width="10" style="1" customWidth="1"/>
    <col min="6919" max="6919" width="1.375" style="1" customWidth="1"/>
    <col min="6920" max="6920" width="23" style="1" bestFit="1" customWidth="1"/>
    <col min="6921" max="6921" width="2.375" style="1" customWidth="1"/>
    <col min="6922" max="6922" width="23" style="1" bestFit="1" customWidth="1"/>
    <col min="6923" max="6923" width="0.375" style="1" customWidth="1"/>
    <col min="6924" max="6924" width="1.375" style="1" customWidth="1"/>
    <col min="6925" max="6925" width="2" style="1" customWidth="1"/>
    <col min="6926" max="7170" width="9.375" style="1"/>
    <col min="7171" max="7171" width="12.375" style="1" customWidth="1"/>
    <col min="7172" max="7172" width="31.125" style="1" customWidth="1"/>
    <col min="7173" max="7173" width="4" style="1" customWidth="1"/>
    <col min="7174" max="7174" width="10" style="1" customWidth="1"/>
    <col min="7175" max="7175" width="1.375" style="1" customWidth="1"/>
    <col min="7176" max="7176" width="23" style="1" bestFit="1" customWidth="1"/>
    <col min="7177" max="7177" width="2.375" style="1" customWidth="1"/>
    <col min="7178" max="7178" width="23" style="1" bestFit="1" customWidth="1"/>
    <col min="7179" max="7179" width="0.375" style="1" customWidth="1"/>
    <col min="7180" max="7180" width="1.375" style="1" customWidth="1"/>
    <col min="7181" max="7181" width="2" style="1" customWidth="1"/>
    <col min="7182" max="7426" width="9.375" style="1"/>
    <col min="7427" max="7427" width="12.375" style="1" customWidth="1"/>
    <col min="7428" max="7428" width="31.125" style="1" customWidth="1"/>
    <col min="7429" max="7429" width="4" style="1" customWidth="1"/>
    <col min="7430" max="7430" width="10" style="1" customWidth="1"/>
    <col min="7431" max="7431" width="1.375" style="1" customWidth="1"/>
    <col min="7432" max="7432" width="23" style="1" bestFit="1" customWidth="1"/>
    <col min="7433" max="7433" width="2.375" style="1" customWidth="1"/>
    <col min="7434" max="7434" width="23" style="1" bestFit="1" customWidth="1"/>
    <col min="7435" max="7435" width="0.375" style="1" customWidth="1"/>
    <col min="7436" max="7436" width="1.375" style="1" customWidth="1"/>
    <col min="7437" max="7437" width="2" style="1" customWidth="1"/>
    <col min="7438" max="7682" width="9.375" style="1"/>
    <col min="7683" max="7683" width="12.375" style="1" customWidth="1"/>
    <col min="7684" max="7684" width="31.125" style="1" customWidth="1"/>
    <col min="7685" max="7685" width="4" style="1" customWidth="1"/>
    <col min="7686" max="7686" width="10" style="1" customWidth="1"/>
    <col min="7687" max="7687" width="1.375" style="1" customWidth="1"/>
    <col min="7688" max="7688" width="23" style="1" bestFit="1" customWidth="1"/>
    <col min="7689" max="7689" width="2.375" style="1" customWidth="1"/>
    <col min="7690" max="7690" width="23" style="1" bestFit="1" customWidth="1"/>
    <col min="7691" max="7691" width="0.375" style="1" customWidth="1"/>
    <col min="7692" max="7692" width="1.375" style="1" customWidth="1"/>
    <col min="7693" max="7693" width="2" style="1" customWidth="1"/>
    <col min="7694" max="7938" width="9.375" style="1"/>
    <col min="7939" max="7939" width="12.375" style="1" customWidth="1"/>
    <col min="7940" max="7940" width="31.125" style="1" customWidth="1"/>
    <col min="7941" max="7941" width="4" style="1" customWidth="1"/>
    <col min="7942" max="7942" width="10" style="1" customWidth="1"/>
    <col min="7943" max="7943" width="1.375" style="1" customWidth="1"/>
    <col min="7944" max="7944" width="23" style="1" bestFit="1" customWidth="1"/>
    <col min="7945" max="7945" width="2.375" style="1" customWidth="1"/>
    <col min="7946" max="7946" width="23" style="1" bestFit="1" customWidth="1"/>
    <col min="7947" max="7947" width="0.375" style="1" customWidth="1"/>
    <col min="7948" max="7948" width="1.375" style="1" customWidth="1"/>
    <col min="7949" max="7949" width="2" style="1" customWidth="1"/>
    <col min="7950" max="8194" width="9.375" style="1"/>
    <col min="8195" max="8195" width="12.375" style="1" customWidth="1"/>
    <col min="8196" max="8196" width="31.125" style="1" customWidth="1"/>
    <col min="8197" max="8197" width="4" style="1" customWidth="1"/>
    <col min="8198" max="8198" width="10" style="1" customWidth="1"/>
    <col min="8199" max="8199" width="1.375" style="1" customWidth="1"/>
    <col min="8200" max="8200" width="23" style="1" bestFit="1" customWidth="1"/>
    <col min="8201" max="8201" width="2.375" style="1" customWidth="1"/>
    <col min="8202" max="8202" width="23" style="1" bestFit="1" customWidth="1"/>
    <col min="8203" max="8203" width="0.375" style="1" customWidth="1"/>
    <col min="8204" max="8204" width="1.375" style="1" customWidth="1"/>
    <col min="8205" max="8205" width="2" style="1" customWidth="1"/>
    <col min="8206" max="8450" width="9.375" style="1"/>
    <col min="8451" max="8451" width="12.375" style="1" customWidth="1"/>
    <col min="8452" max="8452" width="31.125" style="1" customWidth="1"/>
    <col min="8453" max="8453" width="4" style="1" customWidth="1"/>
    <col min="8454" max="8454" width="10" style="1" customWidth="1"/>
    <col min="8455" max="8455" width="1.375" style="1" customWidth="1"/>
    <col min="8456" max="8456" width="23" style="1" bestFit="1" customWidth="1"/>
    <col min="8457" max="8457" width="2.375" style="1" customWidth="1"/>
    <col min="8458" max="8458" width="23" style="1" bestFit="1" customWidth="1"/>
    <col min="8459" max="8459" width="0.375" style="1" customWidth="1"/>
    <col min="8460" max="8460" width="1.375" style="1" customWidth="1"/>
    <col min="8461" max="8461" width="2" style="1" customWidth="1"/>
    <col min="8462" max="8706" width="9.375" style="1"/>
    <col min="8707" max="8707" width="12.375" style="1" customWidth="1"/>
    <col min="8708" max="8708" width="31.125" style="1" customWidth="1"/>
    <col min="8709" max="8709" width="4" style="1" customWidth="1"/>
    <col min="8710" max="8710" width="10" style="1" customWidth="1"/>
    <col min="8711" max="8711" width="1.375" style="1" customWidth="1"/>
    <col min="8712" max="8712" width="23" style="1" bestFit="1" customWidth="1"/>
    <col min="8713" max="8713" width="2.375" style="1" customWidth="1"/>
    <col min="8714" max="8714" width="23" style="1" bestFit="1" customWidth="1"/>
    <col min="8715" max="8715" width="0.375" style="1" customWidth="1"/>
    <col min="8716" max="8716" width="1.375" style="1" customWidth="1"/>
    <col min="8717" max="8717" width="2" style="1" customWidth="1"/>
    <col min="8718" max="8962" width="9.375" style="1"/>
    <col min="8963" max="8963" width="12.375" style="1" customWidth="1"/>
    <col min="8964" max="8964" width="31.125" style="1" customWidth="1"/>
    <col min="8965" max="8965" width="4" style="1" customWidth="1"/>
    <col min="8966" max="8966" width="10" style="1" customWidth="1"/>
    <col min="8967" max="8967" width="1.375" style="1" customWidth="1"/>
    <col min="8968" max="8968" width="23" style="1" bestFit="1" customWidth="1"/>
    <col min="8969" max="8969" width="2.375" style="1" customWidth="1"/>
    <col min="8970" max="8970" width="23" style="1" bestFit="1" customWidth="1"/>
    <col min="8971" max="8971" width="0.375" style="1" customWidth="1"/>
    <col min="8972" max="8972" width="1.375" style="1" customWidth="1"/>
    <col min="8973" max="8973" width="2" style="1" customWidth="1"/>
    <col min="8974" max="9218" width="9.375" style="1"/>
    <col min="9219" max="9219" width="12.375" style="1" customWidth="1"/>
    <col min="9220" max="9220" width="31.125" style="1" customWidth="1"/>
    <col min="9221" max="9221" width="4" style="1" customWidth="1"/>
    <col min="9222" max="9222" width="10" style="1" customWidth="1"/>
    <col min="9223" max="9223" width="1.375" style="1" customWidth="1"/>
    <col min="9224" max="9224" width="23" style="1" bestFit="1" customWidth="1"/>
    <col min="9225" max="9225" width="2.375" style="1" customWidth="1"/>
    <col min="9226" max="9226" width="23" style="1" bestFit="1" customWidth="1"/>
    <col min="9227" max="9227" width="0.375" style="1" customWidth="1"/>
    <col min="9228" max="9228" width="1.375" style="1" customWidth="1"/>
    <col min="9229" max="9229" width="2" style="1" customWidth="1"/>
    <col min="9230" max="9474" width="9.375" style="1"/>
    <col min="9475" max="9475" width="12.375" style="1" customWidth="1"/>
    <col min="9476" max="9476" width="31.125" style="1" customWidth="1"/>
    <col min="9477" max="9477" width="4" style="1" customWidth="1"/>
    <col min="9478" max="9478" width="10" style="1" customWidth="1"/>
    <col min="9479" max="9479" width="1.375" style="1" customWidth="1"/>
    <col min="9480" max="9480" width="23" style="1" bestFit="1" customWidth="1"/>
    <col min="9481" max="9481" width="2.375" style="1" customWidth="1"/>
    <col min="9482" max="9482" width="23" style="1" bestFit="1" customWidth="1"/>
    <col min="9483" max="9483" width="0.375" style="1" customWidth="1"/>
    <col min="9484" max="9484" width="1.375" style="1" customWidth="1"/>
    <col min="9485" max="9485" width="2" style="1" customWidth="1"/>
    <col min="9486" max="9730" width="9.375" style="1"/>
    <col min="9731" max="9731" width="12.375" style="1" customWidth="1"/>
    <col min="9732" max="9732" width="31.125" style="1" customWidth="1"/>
    <col min="9733" max="9733" width="4" style="1" customWidth="1"/>
    <col min="9734" max="9734" width="10" style="1" customWidth="1"/>
    <col min="9735" max="9735" width="1.375" style="1" customWidth="1"/>
    <col min="9736" max="9736" width="23" style="1" bestFit="1" customWidth="1"/>
    <col min="9737" max="9737" width="2.375" style="1" customWidth="1"/>
    <col min="9738" max="9738" width="23" style="1" bestFit="1" customWidth="1"/>
    <col min="9739" max="9739" width="0.375" style="1" customWidth="1"/>
    <col min="9740" max="9740" width="1.375" style="1" customWidth="1"/>
    <col min="9741" max="9741" width="2" style="1" customWidth="1"/>
    <col min="9742" max="9986" width="9.375" style="1"/>
    <col min="9987" max="9987" width="12.375" style="1" customWidth="1"/>
    <col min="9988" max="9988" width="31.125" style="1" customWidth="1"/>
    <col min="9989" max="9989" width="4" style="1" customWidth="1"/>
    <col min="9990" max="9990" width="10" style="1" customWidth="1"/>
    <col min="9991" max="9991" width="1.375" style="1" customWidth="1"/>
    <col min="9992" max="9992" width="23" style="1" bestFit="1" customWidth="1"/>
    <col min="9993" max="9993" width="2.375" style="1" customWidth="1"/>
    <col min="9994" max="9994" width="23" style="1" bestFit="1" customWidth="1"/>
    <col min="9995" max="9995" width="0.375" style="1" customWidth="1"/>
    <col min="9996" max="9996" width="1.375" style="1" customWidth="1"/>
    <col min="9997" max="9997" width="2" style="1" customWidth="1"/>
    <col min="9998" max="10242" width="9.375" style="1"/>
    <col min="10243" max="10243" width="12.375" style="1" customWidth="1"/>
    <col min="10244" max="10244" width="31.125" style="1" customWidth="1"/>
    <col min="10245" max="10245" width="4" style="1" customWidth="1"/>
    <col min="10246" max="10246" width="10" style="1" customWidth="1"/>
    <col min="10247" max="10247" width="1.375" style="1" customWidth="1"/>
    <col min="10248" max="10248" width="23" style="1" bestFit="1" customWidth="1"/>
    <col min="10249" max="10249" width="2.375" style="1" customWidth="1"/>
    <col min="10250" max="10250" width="23" style="1" bestFit="1" customWidth="1"/>
    <col min="10251" max="10251" width="0.375" style="1" customWidth="1"/>
    <col min="10252" max="10252" width="1.375" style="1" customWidth="1"/>
    <col min="10253" max="10253" width="2" style="1" customWidth="1"/>
    <col min="10254" max="10498" width="9.375" style="1"/>
    <col min="10499" max="10499" width="12.375" style="1" customWidth="1"/>
    <col min="10500" max="10500" width="31.125" style="1" customWidth="1"/>
    <col min="10501" max="10501" width="4" style="1" customWidth="1"/>
    <col min="10502" max="10502" width="10" style="1" customWidth="1"/>
    <col min="10503" max="10503" width="1.375" style="1" customWidth="1"/>
    <col min="10504" max="10504" width="23" style="1" bestFit="1" customWidth="1"/>
    <col min="10505" max="10505" width="2.375" style="1" customWidth="1"/>
    <col min="10506" max="10506" width="23" style="1" bestFit="1" customWidth="1"/>
    <col min="10507" max="10507" width="0.375" style="1" customWidth="1"/>
    <col min="10508" max="10508" width="1.375" style="1" customWidth="1"/>
    <col min="10509" max="10509" width="2" style="1" customWidth="1"/>
    <col min="10510" max="10754" width="9.375" style="1"/>
    <col min="10755" max="10755" width="12.375" style="1" customWidth="1"/>
    <col min="10756" max="10756" width="31.125" style="1" customWidth="1"/>
    <col min="10757" max="10757" width="4" style="1" customWidth="1"/>
    <col min="10758" max="10758" width="10" style="1" customWidth="1"/>
    <col min="10759" max="10759" width="1.375" style="1" customWidth="1"/>
    <col min="10760" max="10760" width="23" style="1" bestFit="1" customWidth="1"/>
    <col min="10761" max="10761" width="2.375" style="1" customWidth="1"/>
    <col min="10762" max="10762" width="23" style="1" bestFit="1" customWidth="1"/>
    <col min="10763" max="10763" width="0.375" style="1" customWidth="1"/>
    <col min="10764" max="10764" width="1.375" style="1" customWidth="1"/>
    <col min="10765" max="10765" width="2" style="1" customWidth="1"/>
    <col min="10766" max="11010" width="9.375" style="1"/>
    <col min="11011" max="11011" width="12.375" style="1" customWidth="1"/>
    <col min="11012" max="11012" width="31.125" style="1" customWidth="1"/>
    <col min="11013" max="11013" width="4" style="1" customWidth="1"/>
    <col min="11014" max="11014" width="10" style="1" customWidth="1"/>
    <col min="11015" max="11015" width="1.375" style="1" customWidth="1"/>
    <col min="11016" max="11016" width="23" style="1" bestFit="1" customWidth="1"/>
    <col min="11017" max="11017" width="2.375" style="1" customWidth="1"/>
    <col min="11018" max="11018" width="23" style="1" bestFit="1" customWidth="1"/>
    <col min="11019" max="11019" width="0.375" style="1" customWidth="1"/>
    <col min="11020" max="11020" width="1.375" style="1" customWidth="1"/>
    <col min="11021" max="11021" width="2" style="1" customWidth="1"/>
    <col min="11022" max="11266" width="9.375" style="1"/>
    <col min="11267" max="11267" width="12.375" style="1" customWidth="1"/>
    <col min="11268" max="11268" width="31.125" style="1" customWidth="1"/>
    <col min="11269" max="11269" width="4" style="1" customWidth="1"/>
    <col min="11270" max="11270" width="10" style="1" customWidth="1"/>
    <col min="11271" max="11271" width="1.375" style="1" customWidth="1"/>
    <col min="11272" max="11272" width="23" style="1" bestFit="1" customWidth="1"/>
    <col min="11273" max="11273" width="2.375" style="1" customWidth="1"/>
    <col min="11274" max="11274" width="23" style="1" bestFit="1" customWidth="1"/>
    <col min="11275" max="11275" width="0.375" style="1" customWidth="1"/>
    <col min="11276" max="11276" width="1.375" style="1" customWidth="1"/>
    <col min="11277" max="11277" width="2" style="1" customWidth="1"/>
    <col min="11278" max="11522" width="9.375" style="1"/>
    <col min="11523" max="11523" width="12.375" style="1" customWidth="1"/>
    <col min="11524" max="11524" width="31.125" style="1" customWidth="1"/>
    <col min="11525" max="11525" width="4" style="1" customWidth="1"/>
    <col min="11526" max="11526" width="10" style="1" customWidth="1"/>
    <col min="11527" max="11527" width="1.375" style="1" customWidth="1"/>
    <col min="11528" max="11528" width="23" style="1" bestFit="1" customWidth="1"/>
    <col min="11529" max="11529" width="2.375" style="1" customWidth="1"/>
    <col min="11530" max="11530" width="23" style="1" bestFit="1" customWidth="1"/>
    <col min="11531" max="11531" width="0.375" style="1" customWidth="1"/>
    <col min="11532" max="11532" width="1.375" style="1" customWidth="1"/>
    <col min="11533" max="11533" width="2" style="1" customWidth="1"/>
    <col min="11534" max="11778" width="9.375" style="1"/>
    <col min="11779" max="11779" width="12.375" style="1" customWidth="1"/>
    <col min="11780" max="11780" width="31.125" style="1" customWidth="1"/>
    <col min="11781" max="11781" width="4" style="1" customWidth="1"/>
    <col min="11782" max="11782" width="10" style="1" customWidth="1"/>
    <col min="11783" max="11783" width="1.375" style="1" customWidth="1"/>
    <col min="11784" max="11784" width="23" style="1" bestFit="1" customWidth="1"/>
    <col min="11785" max="11785" width="2.375" style="1" customWidth="1"/>
    <col min="11786" max="11786" width="23" style="1" bestFit="1" customWidth="1"/>
    <col min="11787" max="11787" width="0.375" style="1" customWidth="1"/>
    <col min="11788" max="11788" width="1.375" style="1" customWidth="1"/>
    <col min="11789" max="11789" width="2" style="1" customWidth="1"/>
    <col min="11790" max="12034" width="9.375" style="1"/>
    <col min="12035" max="12035" width="12.375" style="1" customWidth="1"/>
    <col min="12036" max="12036" width="31.125" style="1" customWidth="1"/>
    <col min="12037" max="12037" width="4" style="1" customWidth="1"/>
    <col min="12038" max="12038" width="10" style="1" customWidth="1"/>
    <col min="12039" max="12039" width="1.375" style="1" customWidth="1"/>
    <col min="12040" max="12040" width="23" style="1" bestFit="1" customWidth="1"/>
    <col min="12041" max="12041" width="2.375" style="1" customWidth="1"/>
    <col min="12042" max="12042" width="23" style="1" bestFit="1" customWidth="1"/>
    <col min="12043" max="12043" width="0.375" style="1" customWidth="1"/>
    <col min="12044" max="12044" width="1.375" style="1" customWidth="1"/>
    <col min="12045" max="12045" width="2" style="1" customWidth="1"/>
    <col min="12046" max="12290" width="9.375" style="1"/>
    <col min="12291" max="12291" width="12.375" style="1" customWidth="1"/>
    <col min="12292" max="12292" width="31.125" style="1" customWidth="1"/>
    <col min="12293" max="12293" width="4" style="1" customWidth="1"/>
    <col min="12294" max="12294" width="10" style="1" customWidth="1"/>
    <col min="12295" max="12295" width="1.375" style="1" customWidth="1"/>
    <col min="12296" max="12296" width="23" style="1" bestFit="1" customWidth="1"/>
    <col min="12297" max="12297" width="2.375" style="1" customWidth="1"/>
    <col min="12298" max="12298" width="23" style="1" bestFit="1" customWidth="1"/>
    <col min="12299" max="12299" width="0.375" style="1" customWidth="1"/>
    <col min="12300" max="12300" width="1.375" style="1" customWidth="1"/>
    <col min="12301" max="12301" width="2" style="1" customWidth="1"/>
    <col min="12302" max="12546" width="9.375" style="1"/>
    <col min="12547" max="12547" width="12.375" style="1" customWidth="1"/>
    <col min="12548" max="12548" width="31.125" style="1" customWidth="1"/>
    <col min="12549" max="12549" width="4" style="1" customWidth="1"/>
    <col min="12550" max="12550" width="10" style="1" customWidth="1"/>
    <col min="12551" max="12551" width="1.375" style="1" customWidth="1"/>
    <col min="12552" max="12552" width="23" style="1" bestFit="1" customWidth="1"/>
    <col min="12553" max="12553" width="2.375" style="1" customWidth="1"/>
    <col min="12554" max="12554" width="23" style="1" bestFit="1" customWidth="1"/>
    <col min="12555" max="12555" width="0.375" style="1" customWidth="1"/>
    <col min="12556" max="12556" width="1.375" style="1" customWidth="1"/>
    <col min="12557" max="12557" width="2" style="1" customWidth="1"/>
    <col min="12558" max="12802" width="9.375" style="1"/>
    <col min="12803" max="12803" width="12.375" style="1" customWidth="1"/>
    <col min="12804" max="12804" width="31.125" style="1" customWidth="1"/>
    <col min="12805" max="12805" width="4" style="1" customWidth="1"/>
    <col min="12806" max="12806" width="10" style="1" customWidth="1"/>
    <col min="12807" max="12807" width="1.375" style="1" customWidth="1"/>
    <col min="12808" max="12808" width="23" style="1" bestFit="1" customWidth="1"/>
    <col min="12809" max="12809" width="2.375" style="1" customWidth="1"/>
    <col min="12810" max="12810" width="23" style="1" bestFit="1" customWidth="1"/>
    <col min="12811" max="12811" width="0.375" style="1" customWidth="1"/>
    <col min="12812" max="12812" width="1.375" style="1" customWidth="1"/>
    <col min="12813" max="12813" width="2" style="1" customWidth="1"/>
    <col min="12814" max="13058" width="9.375" style="1"/>
    <col min="13059" max="13059" width="12.375" style="1" customWidth="1"/>
    <col min="13060" max="13060" width="31.125" style="1" customWidth="1"/>
    <col min="13061" max="13061" width="4" style="1" customWidth="1"/>
    <col min="13062" max="13062" width="10" style="1" customWidth="1"/>
    <col min="13063" max="13063" width="1.375" style="1" customWidth="1"/>
    <col min="13064" max="13064" width="23" style="1" bestFit="1" customWidth="1"/>
    <col min="13065" max="13065" width="2.375" style="1" customWidth="1"/>
    <col min="13066" max="13066" width="23" style="1" bestFit="1" customWidth="1"/>
    <col min="13067" max="13067" width="0.375" style="1" customWidth="1"/>
    <col min="13068" max="13068" width="1.375" style="1" customWidth="1"/>
    <col min="13069" max="13069" width="2" style="1" customWidth="1"/>
    <col min="13070" max="13314" width="9.375" style="1"/>
    <col min="13315" max="13315" width="12.375" style="1" customWidth="1"/>
    <col min="13316" max="13316" width="31.125" style="1" customWidth="1"/>
    <col min="13317" max="13317" width="4" style="1" customWidth="1"/>
    <col min="13318" max="13318" width="10" style="1" customWidth="1"/>
    <col min="13319" max="13319" width="1.375" style="1" customWidth="1"/>
    <col min="13320" max="13320" width="23" style="1" bestFit="1" customWidth="1"/>
    <col min="13321" max="13321" width="2.375" style="1" customWidth="1"/>
    <col min="13322" max="13322" width="23" style="1" bestFit="1" customWidth="1"/>
    <col min="13323" max="13323" width="0.375" style="1" customWidth="1"/>
    <col min="13324" max="13324" width="1.375" style="1" customWidth="1"/>
    <col min="13325" max="13325" width="2" style="1" customWidth="1"/>
    <col min="13326" max="13570" width="9.375" style="1"/>
    <col min="13571" max="13571" width="12.375" style="1" customWidth="1"/>
    <col min="13572" max="13572" width="31.125" style="1" customWidth="1"/>
    <col min="13573" max="13573" width="4" style="1" customWidth="1"/>
    <col min="13574" max="13574" width="10" style="1" customWidth="1"/>
    <col min="13575" max="13575" width="1.375" style="1" customWidth="1"/>
    <col min="13576" max="13576" width="23" style="1" bestFit="1" customWidth="1"/>
    <col min="13577" max="13577" width="2.375" style="1" customWidth="1"/>
    <col min="13578" max="13578" width="23" style="1" bestFit="1" customWidth="1"/>
    <col min="13579" max="13579" width="0.375" style="1" customWidth="1"/>
    <col min="13580" max="13580" width="1.375" style="1" customWidth="1"/>
    <col min="13581" max="13581" width="2" style="1" customWidth="1"/>
    <col min="13582" max="13826" width="9.375" style="1"/>
    <col min="13827" max="13827" width="12.375" style="1" customWidth="1"/>
    <col min="13828" max="13828" width="31.125" style="1" customWidth="1"/>
    <col min="13829" max="13829" width="4" style="1" customWidth="1"/>
    <col min="13830" max="13830" width="10" style="1" customWidth="1"/>
    <col min="13831" max="13831" width="1.375" style="1" customWidth="1"/>
    <col min="13832" max="13832" width="23" style="1" bestFit="1" customWidth="1"/>
    <col min="13833" max="13833" width="2.375" style="1" customWidth="1"/>
    <col min="13834" max="13834" width="23" style="1" bestFit="1" customWidth="1"/>
    <col min="13835" max="13835" width="0.375" style="1" customWidth="1"/>
    <col min="13836" max="13836" width="1.375" style="1" customWidth="1"/>
    <col min="13837" max="13837" width="2" style="1" customWidth="1"/>
    <col min="13838" max="14082" width="9.375" style="1"/>
    <col min="14083" max="14083" width="12.375" style="1" customWidth="1"/>
    <col min="14084" max="14084" width="31.125" style="1" customWidth="1"/>
    <col min="14085" max="14085" width="4" style="1" customWidth="1"/>
    <col min="14086" max="14086" width="10" style="1" customWidth="1"/>
    <col min="14087" max="14087" width="1.375" style="1" customWidth="1"/>
    <col min="14088" max="14088" width="23" style="1" bestFit="1" customWidth="1"/>
    <col min="14089" max="14089" width="2.375" style="1" customWidth="1"/>
    <col min="14090" max="14090" width="23" style="1" bestFit="1" customWidth="1"/>
    <col min="14091" max="14091" width="0.375" style="1" customWidth="1"/>
    <col min="14092" max="14092" width="1.375" style="1" customWidth="1"/>
    <col min="14093" max="14093" width="2" style="1" customWidth="1"/>
    <col min="14094" max="14338" width="9.375" style="1"/>
    <col min="14339" max="14339" width="12.375" style="1" customWidth="1"/>
    <col min="14340" max="14340" width="31.125" style="1" customWidth="1"/>
    <col min="14341" max="14341" width="4" style="1" customWidth="1"/>
    <col min="14342" max="14342" width="10" style="1" customWidth="1"/>
    <col min="14343" max="14343" width="1.375" style="1" customWidth="1"/>
    <col min="14344" max="14344" width="23" style="1" bestFit="1" customWidth="1"/>
    <col min="14345" max="14345" width="2.375" style="1" customWidth="1"/>
    <col min="14346" max="14346" width="23" style="1" bestFit="1" customWidth="1"/>
    <col min="14347" max="14347" width="0.375" style="1" customWidth="1"/>
    <col min="14348" max="14348" width="1.375" style="1" customWidth="1"/>
    <col min="14349" max="14349" width="2" style="1" customWidth="1"/>
    <col min="14350" max="14594" width="9.375" style="1"/>
    <col min="14595" max="14595" width="12.375" style="1" customWidth="1"/>
    <col min="14596" max="14596" width="31.125" style="1" customWidth="1"/>
    <col min="14597" max="14597" width="4" style="1" customWidth="1"/>
    <col min="14598" max="14598" width="10" style="1" customWidth="1"/>
    <col min="14599" max="14599" width="1.375" style="1" customWidth="1"/>
    <col min="14600" max="14600" width="23" style="1" bestFit="1" customWidth="1"/>
    <col min="14601" max="14601" width="2.375" style="1" customWidth="1"/>
    <col min="14602" max="14602" width="23" style="1" bestFit="1" customWidth="1"/>
    <col min="14603" max="14603" width="0.375" style="1" customWidth="1"/>
    <col min="14604" max="14604" width="1.375" style="1" customWidth="1"/>
    <col min="14605" max="14605" width="2" style="1" customWidth="1"/>
    <col min="14606" max="14850" width="9.375" style="1"/>
    <col min="14851" max="14851" width="12.375" style="1" customWidth="1"/>
    <col min="14852" max="14852" width="31.125" style="1" customWidth="1"/>
    <col min="14853" max="14853" width="4" style="1" customWidth="1"/>
    <col min="14854" max="14854" width="10" style="1" customWidth="1"/>
    <col min="14855" max="14855" width="1.375" style="1" customWidth="1"/>
    <col min="14856" max="14856" width="23" style="1" bestFit="1" customWidth="1"/>
    <col min="14857" max="14857" width="2.375" style="1" customWidth="1"/>
    <col min="14858" max="14858" width="23" style="1" bestFit="1" customWidth="1"/>
    <col min="14859" max="14859" width="0.375" style="1" customWidth="1"/>
    <col min="14860" max="14860" width="1.375" style="1" customWidth="1"/>
    <col min="14861" max="14861" width="2" style="1" customWidth="1"/>
    <col min="14862" max="15106" width="9.375" style="1"/>
    <col min="15107" max="15107" width="12.375" style="1" customWidth="1"/>
    <col min="15108" max="15108" width="31.125" style="1" customWidth="1"/>
    <col min="15109" max="15109" width="4" style="1" customWidth="1"/>
    <col min="15110" max="15110" width="10" style="1" customWidth="1"/>
    <col min="15111" max="15111" width="1.375" style="1" customWidth="1"/>
    <col min="15112" max="15112" width="23" style="1" bestFit="1" customWidth="1"/>
    <col min="15113" max="15113" width="2.375" style="1" customWidth="1"/>
    <col min="15114" max="15114" width="23" style="1" bestFit="1" customWidth="1"/>
    <col min="15115" max="15115" width="0.375" style="1" customWidth="1"/>
    <col min="15116" max="15116" width="1.375" style="1" customWidth="1"/>
    <col min="15117" max="15117" width="2" style="1" customWidth="1"/>
    <col min="15118" max="15362" width="9.375" style="1"/>
    <col min="15363" max="15363" width="12.375" style="1" customWidth="1"/>
    <col min="15364" max="15364" width="31.125" style="1" customWidth="1"/>
    <col min="15365" max="15365" width="4" style="1" customWidth="1"/>
    <col min="15366" max="15366" width="10" style="1" customWidth="1"/>
    <col min="15367" max="15367" width="1.375" style="1" customWidth="1"/>
    <col min="15368" max="15368" width="23" style="1" bestFit="1" customWidth="1"/>
    <col min="15369" max="15369" width="2.375" style="1" customWidth="1"/>
    <col min="15370" max="15370" width="23" style="1" bestFit="1" customWidth="1"/>
    <col min="15371" max="15371" width="0.375" style="1" customWidth="1"/>
    <col min="15372" max="15372" width="1.375" style="1" customWidth="1"/>
    <col min="15373" max="15373" width="2" style="1" customWidth="1"/>
    <col min="15374" max="15618" width="9.375" style="1"/>
    <col min="15619" max="15619" width="12.375" style="1" customWidth="1"/>
    <col min="15620" max="15620" width="31.125" style="1" customWidth="1"/>
    <col min="15621" max="15621" width="4" style="1" customWidth="1"/>
    <col min="15622" max="15622" width="10" style="1" customWidth="1"/>
    <col min="15623" max="15623" width="1.375" style="1" customWidth="1"/>
    <col min="15624" max="15624" width="23" style="1" bestFit="1" customWidth="1"/>
    <col min="15625" max="15625" width="2.375" style="1" customWidth="1"/>
    <col min="15626" max="15626" width="23" style="1" bestFit="1" customWidth="1"/>
    <col min="15627" max="15627" width="0.375" style="1" customWidth="1"/>
    <col min="15628" max="15628" width="1.375" style="1" customWidth="1"/>
    <col min="15629" max="15629" width="2" style="1" customWidth="1"/>
    <col min="15630" max="15874" width="9.375" style="1"/>
    <col min="15875" max="15875" width="12.375" style="1" customWidth="1"/>
    <col min="15876" max="15876" width="31.125" style="1" customWidth="1"/>
    <col min="15877" max="15877" width="4" style="1" customWidth="1"/>
    <col min="15878" max="15878" width="10" style="1" customWidth="1"/>
    <col min="15879" max="15879" width="1.375" style="1" customWidth="1"/>
    <col min="15880" max="15880" width="23" style="1" bestFit="1" customWidth="1"/>
    <col min="15881" max="15881" width="2.375" style="1" customWidth="1"/>
    <col min="15882" max="15882" width="23" style="1" bestFit="1" customWidth="1"/>
    <col min="15883" max="15883" width="0.375" style="1" customWidth="1"/>
    <col min="15884" max="15884" width="1.375" style="1" customWidth="1"/>
    <col min="15885" max="15885" width="2" style="1" customWidth="1"/>
    <col min="15886" max="16130" width="9.375" style="1"/>
    <col min="16131" max="16131" width="12.375" style="1" customWidth="1"/>
    <col min="16132" max="16132" width="31.125" style="1" customWidth="1"/>
    <col min="16133" max="16133" width="4" style="1" customWidth="1"/>
    <col min="16134" max="16134" width="10" style="1" customWidth="1"/>
    <col min="16135" max="16135" width="1.375" style="1" customWidth="1"/>
    <col min="16136" max="16136" width="23" style="1" bestFit="1" customWidth="1"/>
    <col min="16137" max="16137" width="2.375" style="1" customWidth="1"/>
    <col min="16138" max="16138" width="23" style="1" bestFit="1" customWidth="1"/>
    <col min="16139" max="16139" width="0.375" style="1" customWidth="1"/>
    <col min="16140" max="16140" width="1.375" style="1" customWidth="1"/>
    <col min="16141" max="16141" width="2" style="1" customWidth="1"/>
    <col min="16142" max="16384" width="9.375" style="1"/>
  </cols>
  <sheetData>
    <row r="1" spans="2:14" ht="21.75" customHeight="1" x14ac:dyDescent="0.2">
      <c r="B1" s="38" t="str">
        <f>'المركز المالي (2)'!A1</f>
        <v>شركة فنار الطاقة  للوقود</v>
      </c>
      <c r="C1" s="38"/>
      <c r="D1" s="38"/>
      <c r="E1" s="38"/>
      <c r="F1" s="38"/>
      <c r="G1" s="38"/>
      <c r="H1" s="38"/>
      <c r="I1" s="38"/>
      <c r="J1" s="38"/>
      <c r="K1" s="38"/>
      <c r="L1" s="3"/>
      <c r="M1" s="3"/>
    </row>
    <row r="2" spans="2:14" ht="21.75" customHeight="1" x14ac:dyDescent="0.2">
      <c r="B2" s="43" t="str">
        <f>'المركز المالي (2)'!A2</f>
        <v>شركة شخص واحد - شركة ذات مسئولية محدودة</v>
      </c>
      <c r="C2" s="38"/>
      <c r="D2" s="38"/>
      <c r="E2" s="38"/>
      <c r="F2" s="38"/>
      <c r="G2" s="38"/>
      <c r="H2" s="38"/>
      <c r="I2" s="38"/>
      <c r="J2" s="38"/>
      <c r="K2" s="38"/>
      <c r="L2" s="3"/>
      <c r="M2" s="3"/>
    </row>
    <row r="3" spans="2:14" ht="21.75" customHeight="1" x14ac:dyDescent="0.2">
      <c r="B3" s="173" t="s">
        <v>91</v>
      </c>
      <c r="C3" s="173"/>
      <c r="D3" s="305"/>
      <c r="E3" s="284"/>
      <c r="F3" s="305"/>
      <c r="G3" s="284"/>
      <c r="H3" s="173"/>
      <c r="I3" s="196"/>
      <c r="J3" s="173"/>
      <c r="K3" s="173"/>
      <c r="L3" s="3"/>
      <c r="M3" s="3"/>
    </row>
    <row r="4" spans="2:14" ht="21.75" customHeight="1" x14ac:dyDescent="0.2">
      <c r="B4" s="173" t="s">
        <v>226</v>
      </c>
      <c r="C4" s="173"/>
      <c r="D4" s="305"/>
      <c r="E4" s="284"/>
      <c r="F4" s="305"/>
      <c r="G4" s="284"/>
      <c r="H4" s="173"/>
      <c r="I4" s="196"/>
      <c r="J4" s="173"/>
      <c r="K4" s="173"/>
      <c r="L4" s="3"/>
      <c r="M4" s="3"/>
    </row>
    <row r="5" spans="2:14" ht="21.75" customHeight="1" x14ac:dyDescent="0.2">
      <c r="B5" s="176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"/>
      <c r="M5" s="3"/>
      <c r="N5" s="6"/>
    </row>
    <row r="6" spans="2:14" ht="16.5" customHeight="1" x14ac:dyDescent="0.2">
      <c r="B6" s="180"/>
      <c r="C6" s="174"/>
      <c r="D6" s="305"/>
      <c r="E6" s="284"/>
      <c r="F6" s="305"/>
      <c r="G6" s="284"/>
      <c r="H6" s="174"/>
      <c r="I6" s="196"/>
      <c r="J6" s="174"/>
      <c r="K6" s="174"/>
      <c r="L6" s="3"/>
      <c r="M6" s="3"/>
      <c r="N6" s="6"/>
    </row>
    <row r="7" spans="2:14" ht="20.25" x14ac:dyDescent="0.2">
      <c r="B7" s="3"/>
      <c r="C7" s="37" t="s">
        <v>2</v>
      </c>
      <c r="D7" s="145"/>
      <c r="E7" s="35" t="s">
        <v>231</v>
      </c>
      <c r="F7" s="145"/>
      <c r="G7" s="35" t="s">
        <v>207</v>
      </c>
      <c r="J7" s="36"/>
      <c r="K7" s="35" t="s">
        <v>74</v>
      </c>
    </row>
    <row r="8" spans="2:14" ht="10.5" customHeight="1" x14ac:dyDescent="0.2">
      <c r="B8" s="3"/>
      <c r="C8" s="145"/>
      <c r="D8" s="145"/>
      <c r="E8" s="177"/>
      <c r="F8" s="145"/>
      <c r="G8" s="177"/>
      <c r="J8" s="36"/>
      <c r="K8" s="172"/>
    </row>
    <row r="9" spans="2:14" ht="26.25" customHeight="1" x14ac:dyDescent="0.2">
      <c r="B9" s="1" t="s">
        <v>50</v>
      </c>
      <c r="E9" s="103">
        <v>123353039</v>
      </c>
      <c r="G9" s="103">
        <v>53751970</v>
      </c>
      <c r="H9" s="2"/>
      <c r="I9" s="2"/>
      <c r="J9" s="75"/>
      <c r="K9" s="71" t="e">
        <f>#REF!</f>
        <v>#REF!</v>
      </c>
    </row>
    <row r="10" spans="2:14" ht="26.25" customHeight="1" x14ac:dyDescent="0.2">
      <c r="B10" s="1" t="s">
        <v>51</v>
      </c>
      <c r="C10" s="5">
        <v>14</v>
      </c>
      <c r="D10" s="5"/>
      <c r="E10" s="274">
        <f>-'12-13'!F21</f>
        <v>-116564237</v>
      </c>
      <c r="F10" s="5"/>
      <c r="G10" s="274">
        <f>-'12-13'!H21</f>
        <v>-50694647</v>
      </c>
      <c r="H10" s="19"/>
      <c r="I10" s="19"/>
      <c r="J10" s="75"/>
      <c r="K10" s="84" t="e">
        <f>-#REF!</f>
        <v>#REF!</v>
      </c>
      <c r="L10" s="19"/>
    </row>
    <row r="11" spans="2:14" ht="26.25" customHeight="1" x14ac:dyDescent="0.2">
      <c r="B11" s="10" t="s">
        <v>18</v>
      </c>
      <c r="C11" s="19"/>
      <c r="D11" s="19"/>
      <c r="E11" s="108">
        <f>SUM(E9:E10)</f>
        <v>6788802</v>
      </c>
      <c r="F11" s="19"/>
      <c r="G11" s="108">
        <f>SUM(G9:G10)</f>
        <v>3057323</v>
      </c>
      <c r="H11" s="19"/>
      <c r="I11" s="19"/>
      <c r="J11" s="78"/>
      <c r="K11" s="108" t="e">
        <f>SUM(K9:K10)</f>
        <v>#REF!</v>
      </c>
      <c r="L11" s="19"/>
    </row>
    <row r="12" spans="2:14" ht="20.25" hidden="1" customHeight="1" x14ac:dyDescent="0.2">
      <c r="B12" s="1" t="s">
        <v>60</v>
      </c>
      <c r="C12" s="5">
        <v>18</v>
      </c>
      <c r="D12" s="5"/>
      <c r="E12" s="276"/>
      <c r="F12" s="5"/>
      <c r="G12" s="276"/>
      <c r="H12" s="19"/>
      <c r="I12" s="19"/>
      <c r="J12" s="78"/>
      <c r="K12" s="73"/>
      <c r="L12" s="19"/>
    </row>
    <row r="13" spans="2:14" ht="20.25" hidden="1" customHeight="1" x14ac:dyDescent="0.2">
      <c r="C13" s="5"/>
      <c r="D13" s="5"/>
      <c r="E13" s="276"/>
      <c r="F13" s="5"/>
      <c r="G13" s="276"/>
      <c r="H13" s="19"/>
      <c r="I13" s="19"/>
      <c r="J13" s="78"/>
      <c r="K13" s="73"/>
      <c r="L13" s="19"/>
    </row>
    <row r="14" spans="2:14" ht="31.5" customHeight="1" x14ac:dyDescent="0.2">
      <c r="B14" s="1" t="s">
        <v>19</v>
      </c>
      <c r="C14" s="5">
        <v>15</v>
      </c>
      <c r="D14" s="5"/>
      <c r="E14" s="273">
        <f>-'12-13'!F32</f>
        <v>-6639387</v>
      </c>
      <c r="F14" s="5"/>
      <c r="G14" s="273">
        <f>-'12-13'!H32</f>
        <v>-3443129</v>
      </c>
      <c r="H14" s="19"/>
      <c r="I14" s="19"/>
      <c r="J14" s="72"/>
      <c r="K14" s="103" t="e">
        <f>-#REF!</f>
        <v>#REF!</v>
      </c>
      <c r="L14" s="19"/>
    </row>
    <row r="15" spans="2:14" ht="20.25" hidden="1" x14ac:dyDescent="0.2">
      <c r="B15" s="1" t="s">
        <v>23</v>
      </c>
      <c r="C15" s="19"/>
      <c r="D15" s="19"/>
      <c r="E15" s="277"/>
      <c r="F15" s="19"/>
      <c r="G15" s="277"/>
      <c r="H15" s="19"/>
      <c r="I15" s="19"/>
      <c r="J15" s="71"/>
      <c r="K15" s="81" t="e">
        <f>SUM(K14:K14)</f>
        <v>#REF!</v>
      </c>
      <c r="L15" s="19"/>
    </row>
    <row r="16" spans="2:14" ht="33" hidden="1" customHeight="1" x14ac:dyDescent="0.2">
      <c r="B16" s="165" t="s">
        <v>85</v>
      </c>
      <c r="C16" s="19"/>
      <c r="D16" s="19"/>
      <c r="E16" s="275"/>
      <c r="F16" s="19"/>
      <c r="G16" s="275">
        <f>SUM(G11:G14)</f>
        <v>-385806</v>
      </c>
      <c r="H16" s="19"/>
      <c r="I16" s="19"/>
      <c r="J16" s="72"/>
      <c r="K16" s="86" t="e">
        <f>K11+K15</f>
        <v>#REF!</v>
      </c>
      <c r="L16" s="19"/>
    </row>
    <row r="17" spans="2:14" ht="24.75" hidden="1" customHeight="1" x14ac:dyDescent="0.2">
      <c r="B17" s="10" t="s">
        <v>42</v>
      </c>
      <c r="C17" s="19"/>
      <c r="D17" s="19"/>
      <c r="E17" s="273"/>
      <c r="F17" s="19"/>
      <c r="G17" s="273"/>
      <c r="H17" s="19"/>
      <c r="I17" s="19"/>
      <c r="J17" s="72"/>
      <c r="K17" s="71"/>
      <c r="L17" s="19"/>
    </row>
    <row r="18" spans="2:14" ht="20.25" hidden="1" customHeight="1" x14ac:dyDescent="0.2">
      <c r="B18" s="10" t="s">
        <v>43</v>
      </c>
      <c r="C18" s="19"/>
      <c r="D18" s="19"/>
      <c r="E18" s="274"/>
      <c r="F18" s="19"/>
      <c r="G18" s="274"/>
      <c r="H18" s="19"/>
      <c r="I18" s="19"/>
      <c r="J18" s="72"/>
      <c r="K18" s="84"/>
      <c r="L18" s="19"/>
    </row>
    <row r="19" spans="2:14" ht="20.25" hidden="1" customHeight="1" x14ac:dyDescent="0.2">
      <c r="B19" s="10"/>
      <c r="C19" s="22"/>
      <c r="D19" s="22"/>
      <c r="E19" s="278"/>
      <c r="F19" s="22"/>
      <c r="G19" s="278"/>
      <c r="H19" s="22"/>
      <c r="I19" s="22"/>
      <c r="J19" s="78"/>
      <c r="K19" s="78" t="e">
        <f>SUM(K16:K18)</f>
        <v>#REF!</v>
      </c>
      <c r="L19" s="24"/>
    </row>
    <row r="20" spans="2:14" ht="20.25" customHeight="1" x14ac:dyDescent="0.2">
      <c r="B20" s="10" t="s">
        <v>269</v>
      </c>
      <c r="C20" s="22"/>
      <c r="D20" s="22"/>
      <c r="E20" s="108">
        <f>SUM(E11:E14)</f>
        <v>149415</v>
      </c>
      <c r="F20" s="22"/>
      <c r="G20" s="275">
        <f>SUM(G11:G14)</f>
        <v>-385806</v>
      </c>
      <c r="H20" s="22"/>
      <c r="I20" s="22"/>
      <c r="J20" s="78"/>
      <c r="K20" s="78"/>
      <c r="L20" s="24"/>
    </row>
    <row r="21" spans="2:14" ht="20.25" customHeight="1" x14ac:dyDescent="0.2">
      <c r="B21" s="1" t="s">
        <v>43</v>
      </c>
      <c r="C21" s="22"/>
      <c r="D21" s="22"/>
      <c r="E21" s="103">
        <v>110000</v>
      </c>
      <c r="F21" s="22"/>
      <c r="G21" s="103">
        <v>0</v>
      </c>
      <c r="H21" s="22"/>
      <c r="I21" s="22"/>
      <c r="J21" s="78"/>
      <c r="K21" s="78"/>
      <c r="L21" s="24"/>
    </row>
    <row r="22" spans="2:14" ht="30.75" customHeight="1" x14ac:dyDescent="0.2">
      <c r="B22" s="10" t="s">
        <v>258</v>
      </c>
      <c r="C22" s="22"/>
      <c r="D22" s="22"/>
      <c r="E22" s="108">
        <f>SUM(E20:E21)</f>
        <v>259415</v>
      </c>
      <c r="F22" s="22"/>
      <c r="G22" s="275">
        <f>SUM(G16:G19)</f>
        <v>-385806</v>
      </c>
      <c r="H22" s="22"/>
      <c r="I22" s="22"/>
      <c r="J22" s="78"/>
      <c r="K22" s="104" t="e">
        <f>SUM(K19:K19)</f>
        <v>#REF!</v>
      </c>
      <c r="L22" s="24"/>
    </row>
    <row r="23" spans="2:14" ht="30.75" customHeight="1" x14ac:dyDescent="0.2">
      <c r="B23" s="1" t="s">
        <v>200</v>
      </c>
      <c r="C23" s="55">
        <v>9</v>
      </c>
      <c r="D23" s="55"/>
      <c r="E23" s="103">
        <f>-'8-9'!F19</f>
        <v>-16184.050000000001</v>
      </c>
      <c r="F23" s="55"/>
      <c r="G23" s="103">
        <v>0</v>
      </c>
      <c r="H23" s="22"/>
      <c r="I23" s="22"/>
      <c r="J23" s="72"/>
      <c r="K23" s="84" t="e">
        <f>-'8-9'!#REF!</f>
        <v>#REF!</v>
      </c>
      <c r="L23" s="24"/>
    </row>
    <row r="24" spans="2:14" s="10" customFormat="1" ht="36" customHeight="1" x14ac:dyDescent="0.2">
      <c r="B24" s="10" t="s">
        <v>241</v>
      </c>
      <c r="C24" s="25"/>
      <c r="D24" s="25"/>
      <c r="E24" s="108">
        <f>SUM(E22:E23)</f>
        <v>243230.95</v>
      </c>
      <c r="F24" s="25"/>
      <c r="G24" s="275">
        <f>SUM(G22:G23)</f>
        <v>-385806</v>
      </c>
      <c r="H24" s="25"/>
      <c r="I24" s="25"/>
      <c r="J24" s="78"/>
      <c r="K24" s="72" t="e">
        <f>SUM(K22:K23)</f>
        <v>#REF!</v>
      </c>
      <c r="L24" s="26"/>
    </row>
    <row r="25" spans="2:14" s="10" customFormat="1" ht="30.75" hidden="1" customHeight="1" x14ac:dyDescent="0.2">
      <c r="B25" s="1" t="s">
        <v>20</v>
      </c>
      <c r="E25" s="131"/>
      <c r="G25" s="131">
        <v>0</v>
      </c>
      <c r="H25" s="27"/>
      <c r="I25" s="27"/>
      <c r="J25" s="78"/>
      <c r="K25" s="81">
        <v>0</v>
      </c>
      <c r="M25" s="29"/>
      <c r="N25" s="28"/>
    </row>
    <row r="26" spans="2:14" s="10" customFormat="1" ht="30.75" customHeight="1" x14ac:dyDescent="0.2">
      <c r="B26" s="1" t="s">
        <v>271</v>
      </c>
      <c r="E26" s="131">
        <v>0</v>
      </c>
      <c r="G26" s="131">
        <v>0</v>
      </c>
      <c r="H26" s="27"/>
      <c r="I26" s="27"/>
      <c r="J26" s="78"/>
      <c r="K26" s="375"/>
      <c r="M26" s="29"/>
      <c r="N26" s="28"/>
    </row>
    <row r="27" spans="2:14" s="10" customFormat="1" ht="30.75" customHeight="1" thickBot="1" x14ac:dyDescent="0.25">
      <c r="B27" s="10" t="s">
        <v>32</v>
      </c>
      <c r="E27" s="105">
        <f>SUM(E24)</f>
        <v>243230.95</v>
      </c>
      <c r="G27" s="310">
        <f>G24+G25</f>
        <v>-385806</v>
      </c>
      <c r="H27" s="27"/>
      <c r="I27" s="27"/>
      <c r="J27" s="72"/>
      <c r="K27" s="80" t="e">
        <f>K24</f>
        <v>#REF!</v>
      </c>
      <c r="M27" s="21"/>
      <c r="N27" s="28"/>
    </row>
    <row r="28" spans="2:14" s="10" customFormat="1" ht="16.5" customHeight="1" thickTop="1" x14ac:dyDescent="0.2">
      <c r="H28" s="27"/>
      <c r="I28" s="27"/>
      <c r="J28" s="12"/>
      <c r="K28" s="23"/>
      <c r="M28" s="21"/>
      <c r="N28" s="28"/>
    </row>
    <row r="29" spans="2:14" s="10" customFormat="1" ht="43.5" customHeight="1" x14ac:dyDescent="0.2">
      <c r="H29" s="27"/>
      <c r="I29" s="27"/>
      <c r="J29" s="12"/>
      <c r="K29" s="23"/>
      <c r="M29" s="21"/>
      <c r="N29" s="28"/>
    </row>
    <row r="30" spans="2:14" s="10" customFormat="1" ht="28.35" customHeight="1" x14ac:dyDescent="0.2">
      <c r="H30" s="27"/>
      <c r="I30" s="27"/>
      <c r="J30" s="12"/>
      <c r="K30" s="23"/>
      <c r="M30" s="21"/>
      <c r="N30" s="28"/>
    </row>
    <row r="31" spans="2:14" s="10" customFormat="1" ht="28.35" customHeight="1" x14ac:dyDescent="0.2">
      <c r="H31" s="27"/>
      <c r="I31" s="27"/>
      <c r="J31" s="12"/>
      <c r="K31" s="23"/>
      <c r="M31" s="21"/>
      <c r="N31" s="28"/>
    </row>
    <row r="32" spans="2:14" s="10" customFormat="1" ht="28.35" customHeight="1" x14ac:dyDescent="0.2">
      <c r="H32" s="27"/>
      <c r="I32" s="27"/>
      <c r="J32" s="12"/>
      <c r="K32" s="23"/>
      <c r="M32" s="21"/>
      <c r="N32" s="28"/>
    </row>
    <row r="33" spans="2:14" s="10" customFormat="1" ht="28.35" customHeight="1" x14ac:dyDescent="0.2">
      <c r="H33" s="27"/>
      <c r="I33" s="27"/>
      <c r="J33" s="12"/>
      <c r="K33" s="23"/>
      <c r="M33" s="21"/>
      <c r="N33" s="28"/>
    </row>
    <row r="34" spans="2:14" s="10" customFormat="1" ht="28.35" customHeight="1" x14ac:dyDescent="0.2">
      <c r="H34" s="27"/>
      <c r="I34" s="27"/>
      <c r="J34" s="12"/>
      <c r="K34" s="23"/>
      <c r="M34" s="21"/>
      <c r="N34" s="28"/>
    </row>
    <row r="35" spans="2:14" s="10" customFormat="1" ht="20.25" customHeight="1" x14ac:dyDescent="0.2">
      <c r="H35" s="27"/>
      <c r="I35" s="27"/>
      <c r="J35" s="12"/>
      <c r="K35" s="23"/>
      <c r="M35" s="21"/>
      <c r="N35" s="28"/>
    </row>
    <row r="36" spans="2:14" ht="23.25" customHeight="1" x14ac:dyDescent="0.2"/>
    <row r="37" spans="2:14" ht="16.5" customHeight="1" x14ac:dyDescent="0.2"/>
    <row r="38" spans="2:14" ht="24.75" customHeight="1" x14ac:dyDescent="0.2">
      <c r="B38" s="432" t="s">
        <v>257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</row>
    <row r="39" spans="2:14" ht="4.5" customHeight="1" x14ac:dyDescent="0.2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43"/>
    </row>
    <row r="40" spans="2:14" ht="23.25" customHeight="1" x14ac:dyDescent="0.2">
      <c r="B40" s="431">
        <v>6</v>
      </c>
      <c r="C40" s="431"/>
      <c r="D40" s="431"/>
      <c r="E40" s="431"/>
      <c r="F40" s="431"/>
      <c r="G40" s="431"/>
      <c r="H40" s="431"/>
      <c r="I40" s="431"/>
      <c r="J40" s="431"/>
      <c r="K40" s="431"/>
    </row>
  </sheetData>
  <customSheetViews>
    <customSheetView guid="{C4C54333-0C8B-484B-8210-F3D7E510C081}" scale="145" showPageBreaks="1" showGridLines="0" hiddenColumns="1" view="pageBreakPreview" topLeftCell="B13">
      <selection activeCell="C11" sqref="C11"/>
      <pageMargins left="0.28999999999999998" right="0.17" top="0.53" bottom="0" header="0" footer="0"/>
      <printOptions horizontalCentered="1"/>
      <pageSetup paperSize="9" firstPageNumber="5" orientation="portrait" useFirstPageNumber="1" r:id="rId1"/>
      <headerFooter alignWithMargins="0"/>
    </customSheetView>
  </customSheetViews>
  <mergeCells count="2">
    <mergeCell ref="B38:L38"/>
    <mergeCell ref="B40:K40"/>
  </mergeCells>
  <printOptions horizontalCentered="1"/>
  <pageMargins left="0.27559055118110237" right="0.9" top="0.62992125984251968" bottom="0" header="0" footer="0"/>
  <pageSetup paperSize="9" firstPageNumber="5" orientation="portrait" useFirstPageNumber="1" r:id="rId2"/>
  <headerFooter alignWithMargins="0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rightToLeft="1" topLeftCell="A22" zoomScale="130" zoomScaleNormal="130" zoomScaleSheetLayoutView="145" zoomScalePageLayoutView="85" workbookViewId="0">
      <selection activeCell="A28" sqref="A28:XFD28"/>
    </sheetView>
  </sheetViews>
  <sheetFormatPr defaultColWidth="9.375" defaultRowHeight="27" customHeight="1" x14ac:dyDescent="0.2"/>
  <cols>
    <col min="1" max="1" width="1.375" style="1" customWidth="1"/>
    <col min="2" max="2" width="47.875" style="1" customWidth="1"/>
    <col min="3" max="3" width="15.75" style="1" customWidth="1"/>
    <col min="4" max="4" width="2.375" style="1" customWidth="1"/>
    <col min="5" max="5" width="11.375" style="1" customWidth="1"/>
    <col min="6" max="6" width="1.75" style="1" customWidth="1"/>
    <col min="7" max="7" width="13.5" style="1" customWidth="1"/>
    <col min="8" max="8" width="2.375" style="1" customWidth="1"/>
    <col min="9" max="9" width="15.75" style="1" customWidth="1"/>
    <col min="10" max="10" width="1.375" style="1" customWidth="1"/>
    <col min="11" max="11" width="9.375" style="1"/>
    <col min="12" max="12" width="13.375" style="1" bestFit="1" customWidth="1"/>
    <col min="13" max="255" width="9.375" style="1"/>
    <col min="256" max="256" width="12.375" style="1" customWidth="1"/>
    <col min="257" max="257" width="38" style="1" customWidth="1"/>
    <col min="258" max="258" width="2.375" style="1" customWidth="1"/>
    <col min="259" max="259" width="21.375" style="1" bestFit="1" customWidth="1"/>
    <col min="260" max="260" width="3.375" style="1" customWidth="1"/>
    <col min="261" max="261" width="21.375" style="1" bestFit="1" customWidth="1"/>
    <col min="262" max="262" width="3.375" style="1" customWidth="1"/>
    <col min="263" max="263" width="23" style="1" bestFit="1" customWidth="1"/>
    <col min="264" max="264" width="3.375" style="1" customWidth="1"/>
    <col min="265" max="265" width="23" style="1" bestFit="1" customWidth="1"/>
    <col min="266" max="266" width="1.375" style="1" customWidth="1"/>
    <col min="267" max="267" width="9.375" style="1"/>
    <col min="268" max="268" width="13.375" style="1" bestFit="1" customWidth="1"/>
    <col min="269" max="511" width="9.375" style="1"/>
    <col min="512" max="512" width="12.375" style="1" customWidth="1"/>
    <col min="513" max="513" width="38" style="1" customWidth="1"/>
    <col min="514" max="514" width="2.375" style="1" customWidth="1"/>
    <col min="515" max="515" width="21.375" style="1" bestFit="1" customWidth="1"/>
    <col min="516" max="516" width="3.375" style="1" customWidth="1"/>
    <col min="517" max="517" width="21.375" style="1" bestFit="1" customWidth="1"/>
    <col min="518" max="518" width="3.375" style="1" customWidth="1"/>
    <col min="519" max="519" width="23" style="1" bestFit="1" customWidth="1"/>
    <col min="520" max="520" width="3.375" style="1" customWidth="1"/>
    <col min="521" max="521" width="23" style="1" bestFit="1" customWidth="1"/>
    <col min="522" max="522" width="1.375" style="1" customWidth="1"/>
    <col min="523" max="523" width="9.375" style="1"/>
    <col min="524" max="524" width="13.375" style="1" bestFit="1" customWidth="1"/>
    <col min="525" max="767" width="9.375" style="1"/>
    <col min="768" max="768" width="12.375" style="1" customWidth="1"/>
    <col min="769" max="769" width="38" style="1" customWidth="1"/>
    <col min="770" max="770" width="2.375" style="1" customWidth="1"/>
    <col min="771" max="771" width="21.375" style="1" bestFit="1" customWidth="1"/>
    <col min="772" max="772" width="3.375" style="1" customWidth="1"/>
    <col min="773" max="773" width="21.375" style="1" bestFit="1" customWidth="1"/>
    <col min="774" max="774" width="3.375" style="1" customWidth="1"/>
    <col min="775" max="775" width="23" style="1" bestFit="1" customWidth="1"/>
    <col min="776" max="776" width="3.375" style="1" customWidth="1"/>
    <col min="777" max="777" width="23" style="1" bestFit="1" customWidth="1"/>
    <col min="778" max="778" width="1.375" style="1" customWidth="1"/>
    <col min="779" max="779" width="9.375" style="1"/>
    <col min="780" max="780" width="13.375" style="1" bestFit="1" customWidth="1"/>
    <col min="781" max="1023" width="9.375" style="1"/>
    <col min="1024" max="1024" width="12.375" style="1" customWidth="1"/>
    <col min="1025" max="1025" width="38" style="1" customWidth="1"/>
    <col min="1026" max="1026" width="2.375" style="1" customWidth="1"/>
    <col min="1027" max="1027" width="21.375" style="1" bestFit="1" customWidth="1"/>
    <col min="1028" max="1028" width="3.375" style="1" customWidth="1"/>
    <col min="1029" max="1029" width="21.375" style="1" bestFit="1" customWidth="1"/>
    <col min="1030" max="1030" width="3.375" style="1" customWidth="1"/>
    <col min="1031" max="1031" width="23" style="1" bestFit="1" customWidth="1"/>
    <col min="1032" max="1032" width="3.375" style="1" customWidth="1"/>
    <col min="1033" max="1033" width="23" style="1" bestFit="1" customWidth="1"/>
    <col min="1034" max="1034" width="1.375" style="1" customWidth="1"/>
    <col min="1035" max="1035" width="9.375" style="1"/>
    <col min="1036" max="1036" width="13.375" style="1" bestFit="1" customWidth="1"/>
    <col min="1037" max="1279" width="9.375" style="1"/>
    <col min="1280" max="1280" width="12.375" style="1" customWidth="1"/>
    <col min="1281" max="1281" width="38" style="1" customWidth="1"/>
    <col min="1282" max="1282" width="2.375" style="1" customWidth="1"/>
    <col min="1283" max="1283" width="21.375" style="1" bestFit="1" customWidth="1"/>
    <col min="1284" max="1284" width="3.375" style="1" customWidth="1"/>
    <col min="1285" max="1285" width="21.375" style="1" bestFit="1" customWidth="1"/>
    <col min="1286" max="1286" width="3.375" style="1" customWidth="1"/>
    <col min="1287" max="1287" width="23" style="1" bestFit="1" customWidth="1"/>
    <col min="1288" max="1288" width="3.375" style="1" customWidth="1"/>
    <col min="1289" max="1289" width="23" style="1" bestFit="1" customWidth="1"/>
    <col min="1290" max="1290" width="1.375" style="1" customWidth="1"/>
    <col min="1291" max="1291" width="9.375" style="1"/>
    <col min="1292" max="1292" width="13.375" style="1" bestFit="1" customWidth="1"/>
    <col min="1293" max="1535" width="9.375" style="1"/>
    <col min="1536" max="1536" width="12.375" style="1" customWidth="1"/>
    <col min="1537" max="1537" width="38" style="1" customWidth="1"/>
    <col min="1538" max="1538" width="2.375" style="1" customWidth="1"/>
    <col min="1539" max="1539" width="21.375" style="1" bestFit="1" customWidth="1"/>
    <col min="1540" max="1540" width="3.375" style="1" customWidth="1"/>
    <col min="1541" max="1541" width="21.375" style="1" bestFit="1" customWidth="1"/>
    <col min="1542" max="1542" width="3.375" style="1" customWidth="1"/>
    <col min="1543" max="1543" width="23" style="1" bestFit="1" customWidth="1"/>
    <col min="1544" max="1544" width="3.375" style="1" customWidth="1"/>
    <col min="1545" max="1545" width="23" style="1" bestFit="1" customWidth="1"/>
    <col min="1546" max="1546" width="1.375" style="1" customWidth="1"/>
    <col min="1547" max="1547" width="9.375" style="1"/>
    <col min="1548" max="1548" width="13.375" style="1" bestFit="1" customWidth="1"/>
    <col min="1549" max="1791" width="9.375" style="1"/>
    <col min="1792" max="1792" width="12.375" style="1" customWidth="1"/>
    <col min="1793" max="1793" width="38" style="1" customWidth="1"/>
    <col min="1794" max="1794" width="2.375" style="1" customWidth="1"/>
    <col min="1795" max="1795" width="21.375" style="1" bestFit="1" customWidth="1"/>
    <col min="1796" max="1796" width="3.375" style="1" customWidth="1"/>
    <col min="1797" max="1797" width="21.375" style="1" bestFit="1" customWidth="1"/>
    <col min="1798" max="1798" width="3.375" style="1" customWidth="1"/>
    <col min="1799" max="1799" width="23" style="1" bestFit="1" customWidth="1"/>
    <col min="1800" max="1800" width="3.375" style="1" customWidth="1"/>
    <col min="1801" max="1801" width="23" style="1" bestFit="1" customWidth="1"/>
    <col min="1802" max="1802" width="1.375" style="1" customWidth="1"/>
    <col min="1803" max="1803" width="9.375" style="1"/>
    <col min="1804" max="1804" width="13.375" style="1" bestFit="1" customWidth="1"/>
    <col min="1805" max="2047" width="9.375" style="1"/>
    <col min="2048" max="2048" width="12.375" style="1" customWidth="1"/>
    <col min="2049" max="2049" width="38" style="1" customWidth="1"/>
    <col min="2050" max="2050" width="2.375" style="1" customWidth="1"/>
    <col min="2051" max="2051" width="21.375" style="1" bestFit="1" customWidth="1"/>
    <col min="2052" max="2052" width="3.375" style="1" customWidth="1"/>
    <col min="2053" max="2053" width="21.375" style="1" bestFit="1" customWidth="1"/>
    <col min="2054" max="2054" width="3.375" style="1" customWidth="1"/>
    <col min="2055" max="2055" width="23" style="1" bestFit="1" customWidth="1"/>
    <col min="2056" max="2056" width="3.375" style="1" customWidth="1"/>
    <col min="2057" max="2057" width="23" style="1" bestFit="1" customWidth="1"/>
    <col min="2058" max="2058" width="1.375" style="1" customWidth="1"/>
    <col min="2059" max="2059" width="9.375" style="1"/>
    <col min="2060" max="2060" width="13.375" style="1" bestFit="1" customWidth="1"/>
    <col min="2061" max="2303" width="9.375" style="1"/>
    <col min="2304" max="2304" width="12.375" style="1" customWidth="1"/>
    <col min="2305" max="2305" width="38" style="1" customWidth="1"/>
    <col min="2306" max="2306" width="2.375" style="1" customWidth="1"/>
    <col min="2307" max="2307" width="21.375" style="1" bestFit="1" customWidth="1"/>
    <col min="2308" max="2308" width="3.375" style="1" customWidth="1"/>
    <col min="2309" max="2309" width="21.375" style="1" bestFit="1" customWidth="1"/>
    <col min="2310" max="2310" width="3.375" style="1" customWidth="1"/>
    <col min="2311" max="2311" width="23" style="1" bestFit="1" customWidth="1"/>
    <col min="2312" max="2312" width="3.375" style="1" customWidth="1"/>
    <col min="2313" max="2313" width="23" style="1" bestFit="1" customWidth="1"/>
    <col min="2314" max="2314" width="1.375" style="1" customWidth="1"/>
    <col min="2315" max="2315" width="9.375" style="1"/>
    <col min="2316" max="2316" width="13.375" style="1" bestFit="1" customWidth="1"/>
    <col min="2317" max="2559" width="9.375" style="1"/>
    <col min="2560" max="2560" width="12.375" style="1" customWidth="1"/>
    <col min="2561" max="2561" width="38" style="1" customWidth="1"/>
    <col min="2562" max="2562" width="2.375" style="1" customWidth="1"/>
    <col min="2563" max="2563" width="21.375" style="1" bestFit="1" customWidth="1"/>
    <col min="2564" max="2564" width="3.375" style="1" customWidth="1"/>
    <col min="2565" max="2565" width="21.375" style="1" bestFit="1" customWidth="1"/>
    <col min="2566" max="2566" width="3.375" style="1" customWidth="1"/>
    <col min="2567" max="2567" width="23" style="1" bestFit="1" customWidth="1"/>
    <col min="2568" max="2568" width="3.375" style="1" customWidth="1"/>
    <col min="2569" max="2569" width="23" style="1" bestFit="1" customWidth="1"/>
    <col min="2570" max="2570" width="1.375" style="1" customWidth="1"/>
    <col min="2571" max="2571" width="9.375" style="1"/>
    <col min="2572" max="2572" width="13.375" style="1" bestFit="1" customWidth="1"/>
    <col min="2573" max="2815" width="9.375" style="1"/>
    <col min="2816" max="2816" width="12.375" style="1" customWidth="1"/>
    <col min="2817" max="2817" width="38" style="1" customWidth="1"/>
    <col min="2818" max="2818" width="2.375" style="1" customWidth="1"/>
    <col min="2819" max="2819" width="21.375" style="1" bestFit="1" customWidth="1"/>
    <col min="2820" max="2820" width="3.375" style="1" customWidth="1"/>
    <col min="2821" max="2821" width="21.375" style="1" bestFit="1" customWidth="1"/>
    <col min="2822" max="2822" width="3.375" style="1" customWidth="1"/>
    <col min="2823" max="2823" width="23" style="1" bestFit="1" customWidth="1"/>
    <col min="2824" max="2824" width="3.375" style="1" customWidth="1"/>
    <col min="2825" max="2825" width="23" style="1" bestFit="1" customWidth="1"/>
    <col min="2826" max="2826" width="1.375" style="1" customWidth="1"/>
    <col min="2827" max="2827" width="9.375" style="1"/>
    <col min="2828" max="2828" width="13.375" style="1" bestFit="1" customWidth="1"/>
    <col min="2829" max="3071" width="9.375" style="1"/>
    <col min="3072" max="3072" width="12.375" style="1" customWidth="1"/>
    <col min="3073" max="3073" width="38" style="1" customWidth="1"/>
    <col min="3074" max="3074" width="2.375" style="1" customWidth="1"/>
    <col min="3075" max="3075" width="21.375" style="1" bestFit="1" customWidth="1"/>
    <col min="3076" max="3076" width="3.375" style="1" customWidth="1"/>
    <col min="3077" max="3077" width="21.375" style="1" bestFit="1" customWidth="1"/>
    <col min="3078" max="3078" width="3.375" style="1" customWidth="1"/>
    <col min="3079" max="3079" width="23" style="1" bestFit="1" customWidth="1"/>
    <col min="3080" max="3080" width="3.375" style="1" customWidth="1"/>
    <col min="3081" max="3081" width="23" style="1" bestFit="1" customWidth="1"/>
    <col min="3082" max="3082" width="1.375" style="1" customWidth="1"/>
    <col min="3083" max="3083" width="9.375" style="1"/>
    <col min="3084" max="3084" width="13.375" style="1" bestFit="1" customWidth="1"/>
    <col min="3085" max="3327" width="9.375" style="1"/>
    <col min="3328" max="3328" width="12.375" style="1" customWidth="1"/>
    <col min="3329" max="3329" width="38" style="1" customWidth="1"/>
    <col min="3330" max="3330" width="2.375" style="1" customWidth="1"/>
    <col min="3331" max="3331" width="21.375" style="1" bestFit="1" customWidth="1"/>
    <col min="3332" max="3332" width="3.375" style="1" customWidth="1"/>
    <col min="3333" max="3333" width="21.375" style="1" bestFit="1" customWidth="1"/>
    <col min="3334" max="3334" width="3.375" style="1" customWidth="1"/>
    <col min="3335" max="3335" width="23" style="1" bestFit="1" customWidth="1"/>
    <col min="3336" max="3336" width="3.375" style="1" customWidth="1"/>
    <col min="3337" max="3337" width="23" style="1" bestFit="1" customWidth="1"/>
    <col min="3338" max="3338" width="1.375" style="1" customWidth="1"/>
    <col min="3339" max="3339" width="9.375" style="1"/>
    <col min="3340" max="3340" width="13.375" style="1" bestFit="1" customWidth="1"/>
    <col min="3341" max="3583" width="9.375" style="1"/>
    <col min="3584" max="3584" width="12.375" style="1" customWidth="1"/>
    <col min="3585" max="3585" width="38" style="1" customWidth="1"/>
    <col min="3586" max="3586" width="2.375" style="1" customWidth="1"/>
    <col min="3587" max="3587" width="21.375" style="1" bestFit="1" customWidth="1"/>
    <col min="3588" max="3588" width="3.375" style="1" customWidth="1"/>
    <col min="3589" max="3589" width="21.375" style="1" bestFit="1" customWidth="1"/>
    <col min="3590" max="3590" width="3.375" style="1" customWidth="1"/>
    <col min="3591" max="3591" width="23" style="1" bestFit="1" customWidth="1"/>
    <col min="3592" max="3592" width="3.375" style="1" customWidth="1"/>
    <col min="3593" max="3593" width="23" style="1" bestFit="1" customWidth="1"/>
    <col min="3594" max="3594" width="1.375" style="1" customWidth="1"/>
    <col min="3595" max="3595" width="9.375" style="1"/>
    <col min="3596" max="3596" width="13.375" style="1" bestFit="1" customWidth="1"/>
    <col min="3597" max="3839" width="9.375" style="1"/>
    <col min="3840" max="3840" width="12.375" style="1" customWidth="1"/>
    <col min="3841" max="3841" width="38" style="1" customWidth="1"/>
    <col min="3842" max="3842" width="2.375" style="1" customWidth="1"/>
    <col min="3843" max="3843" width="21.375" style="1" bestFit="1" customWidth="1"/>
    <col min="3844" max="3844" width="3.375" style="1" customWidth="1"/>
    <col min="3845" max="3845" width="21.375" style="1" bestFit="1" customWidth="1"/>
    <col min="3846" max="3846" width="3.375" style="1" customWidth="1"/>
    <col min="3847" max="3847" width="23" style="1" bestFit="1" customWidth="1"/>
    <col min="3848" max="3848" width="3.375" style="1" customWidth="1"/>
    <col min="3849" max="3849" width="23" style="1" bestFit="1" customWidth="1"/>
    <col min="3850" max="3850" width="1.375" style="1" customWidth="1"/>
    <col min="3851" max="3851" width="9.375" style="1"/>
    <col min="3852" max="3852" width="13.375" style="1" bestFit="1" customWidth="1"/>
    <col min="3853" max="4095" width="9.375" style="1"/>
    <col min="4096" max="4096" width="12.375" style="1" customWidth="1"/>
    <col min="4097" max="4097" width="38" style="1" customWidth="1"/>
    <col min="4098" max="4098" width="2.375" style="1" customWidth="1"/>
    <col min="4099" max="4099" width="21.375" style="1" bestFit="1" customWidth="1"/>
    <col min="4100" max="4100" width="3.375" style="1" customWidth="1"/>
    <col min="4101" max="4101" width="21.375" style="1" bestFit="1" customWidth="1"/>
    <col min="4102" max="4102" width="3.375" style="1" customWidth="1"/>
    <col min="4103" max="4103" width="23" style="1" bestFit="1" customWidth="1"/>
    <col min="4104" max="4104" width="3.375" style="1" customWidth="1"/>
    <col min="4105" max="4105" width="23" style="1" bestFit="1" customWidth="1"/>
    <col min="4106" max="4106" width="1.375" style="1" customWidth="1"/>
    <col min="4107" max="4107" width="9.375" style="1"/>
    <col min="4108" max="4108" width="13.375" style="1" bestFit="1" customWidth="1"/>
    <col min="4109" max="4351" width="9.375" style="1"/>
    <col min="4352" max="4352" width="12.375" style="1" customWidth="1"/>
    <col min="4353" max="4353" width="38" style="1" customWidth="1"/>
    <col min="4354" max="4354" width="2.375" style="1" customWidth="1"/>
    <col min="4355" max="4355" width="21.375" style="1" bestFit="1" customWidth="1"/>
    <col min="4356" max="4356" width="3.375" style="1" customWidth="1"/>
    <col min="4357" max="4357" width="21.375" style="1" bestFit="1" customWidth="1"/>
    <col min="4358" max="4358" width="3.375" style="1" customWidth="1"/>
    <col min="4359" max="4359" width="23" style="1" bestFit="1" customWidth="1"/>
    <col min="4360" max="4360" width="3.375" style="1" customWidth="1"/>
    <col min="4361" max="4361" width="23" style="1" bestFit="1" customWidth="1"/>
    <col min="4362" max="4362" width="1.375" style="1" customWidth="1"/>
    <col min="4363" max="4363" width="9.375" style="1"/>
    <col min="4364" max="4364" width="13.375" style="1" bestFit="1" customWidth="1"/>
    <col min="4365" max="4607" width="9.375" style="1"/>
    <col min="4608" max="4608" width="12.375" style="1" customWidth="1"/>
    <col min="4609" max="4609" width="38" style="1" customWidth="1"/>
    <col min="4610" max="4610" width="2.375" style="1" customWidth="1"/>
    <col min="4611" max="4611" width="21.375" style="1" bestFit="1" customWidth="1"/>
    <col min="4612" max="4612" width="3.375" style="1" customWidth="1"/>
    <col min="4613" max="4613" width="21.375" style="1" bestFit="1" customWidth="1"/>
    <col min="4614" max="4614" width="3.375" style="1" customWidth="1"/>
    <col min="4615" max="4615" width="23" style="1" bestFit="1" customWidth="1"/>
    <col min="4616" max="4616" width="3.375" style="1" customWidth="1"/>
    <col min="4617" max="4617" width="23" style="1" bestFit="1" customWidth="1"/>
    <col min="4618" max="4618" width="1.375" style="1" customWidth="1"/>
    <col min="4619" max="4619" width="9.375" style="1"/>
    <col min="4620" max="4620" width="13.375" style="1" bestFit="1" customWidth="1"/>
    <col min="4621" max="4863" width="9.375" style="1"/>
    <col min="4864" max="4864" width="12.375" style="1" customWidth="1"/>
    <col min="4865" max="4865" width="38" style="1" customWidth="1"/>
    <col min="4866" max="4866" width="2.375" style="1" customWidth="1"/>
    <col min="4867" max="4867" width="21.375" style="1" bestFit="1" customWidth="1"/>
    <col min="4868" max="4868" width="3.375" style="1" customWidth="1"/>
    <col min="4869" max="4869" width="21.375" style="1" bestFit="1" customWidth="1"/>
    <col min="4870" max="4870" width="3.375" style="1" customWidth="1"/>
    <col min="4871" max="4871" width="23" style="1" bestFit="1" customWidth="1"/>
    <col min="4872" max="4872" width="3.375" style="1" customWidth="1"/>
    <col min="4873" max="4873" width="23" style="1" bestFit="1" customWidth="1"/>
    <col min="4874" max="4874" width="1.375" style="1" customWidth="1"/>
    <col min="4875" max="4875" width="9.375" style="1"/>
    <col min="4876" max="4876" width="13.375" style="1" bestFit="1" customWidth="1"/>
    <col min="4877" max="5119" width="9.375" style="1"/>
    <col min="5120" max="5120" width="12.375" style="1" customWidth="1"/>
    <col min="5121" max="5121" width="38" style="1" customWidth="1"/>
    <col min="5122" max="5122" width="2.375" style="1" customWidth="1"/>
    <col min="5123" max="5123" width="21.375" style="1" bestFit="1" customWidth="1"/>
    <col min="5124" max="5124" width="3.375" style="1" customWidth="1"/>
    <col min="5125" max="5125" width="21.375" style="1" bestFit="1" customWidth="1"/>
    <col min="5126" max="5126" width="3.375" style="1" customWidth="1"/>
    <col min="5127" max="5127" width="23" style="1" bestFit="1" customWidth="1"/>
    <col min="5128" max="5128" width="3.375" style="1" customWidth="1"/>
    <col min="5129" max="5129" width="23" style="1" bestFit="1" customWidth="1"/>
    <col min="5130" max="5130" width="1.375" style="1" customWidth="1"/>
    <col min="5131" max="5131" width="9.375" style="1"/>
    <col min="5132" max="5132" width="13.375" style="1" bestFit="1" customWidth="1"/>
    <col min="5133" max="5375" width="9.375" style="1"/>
    <col min="5376" max="5376" width="12.375" style="1" customWidth="1"/>
    <col min="5377" max="5377" width="38" style="1" customWidth="1"/>
    <col min="5378" max="5378" width="2.375" style="1" customWidth="1"/>
    <col min="5379" max="5379" width="21.375" style="1" bestFit="1" customWidth="1"/>
    <col min="5380" max="5380" width="3.375" style="1" customWidth="1"/>
    <col min="5381" max="5381" width="21.375" style="1" bestFit="1" customWidth="1"/>
    <col min="5382" max="5382" width="3.375" style="1" customWidth="1"/>
    <col min="5383" max="5383" width="23" style="1" bestFit="1" customWidth="1"/>
    <col min="5384" max="5384" width="3.375" style="1" customWidth="1"/>
    <col min="5385" max="5385" width="23" style="1" bestFit="1" customWidth="1"/>
    <col min="5386" max="5386" width="1.375" style="1" customWidth="1"/>
    <col min="5387" max="5387" width="9.375" style="1"/>
    <col min="5388" max="5388" width="13.375" style="1" bestFit="1" customWidth="1"/>
    <col min="5389" max="5631" width="9.375" style="1"/>
    <col min="5632" max="5632" width="12.375" style="1" customWidth="1"/>
    <col min="5633" max="5633" width="38" style="1" customWidth="1"/>
    <col min="5634" max="5634" width="2.375" style="1" customWidth="1"/>
    <col min="5635" max="5635" width="21.375" style="1" bestFit="1" customWidth="1"/>
    <col min="5636" max="5636" width="3.375" style="1" customWidth="1"/>
    <col min="5637" max="5637" width="21.375" style="1" bestFit="1" customWidth="1"/>
    <col min="5638" max="5638" width="3.375" style="1" customWidth="1"/>
    <col min="5639" max="5639" width="23" style="1" bestFit="1" customWidth="1"/>
    <col min="5640" max="5640" width="3.375" style="1" customWidth="1"/>
    <col min="5641" max="5641" width="23" style="1" bestFit="1" customWidth="1"/>
    <col min="5642" max="5642" width="1.375" style="1" customWidth="1"/>
    <col min="5643" max="5643" width="9.375" style="1"/>
    <col min="5644" max="5644" width="13.375" style="1" bestFit="1" customWidth="1"/>
    <col min="5645" max="5887" width="9.375" style="1"/>
    <col min="5888" max="5888" width="12.375" style="1" customWidth="1"/>
    <col min="5889" max="5889" width="38" style="1" customWidth="1"/>
    <col min="5890" max="5890" width="2.375" style="1" customWidth="1"/>
    <col min="5891" max="5891" width="21.375" style="1" bestFit="1" customWidth="1"/>
    <col min="5892" max="5892" width="3.375" style="1" customWidth="1"/>
    <col min="5893" max="5893" width="21.375" style="1" bestFit="1" customWidth="1"/>
    <col min="5894" max="5894" width="3.375" style="1" customWidth="1"/>
    <col min="5895" max="5895" width="23" style="1" bestFit="1" customWidth="1"/>
    <col min="5896" max="5896" width="3.375" style="1" customWidth="1"/>
    <col min="5897" max="5897" width="23" style="1" bestFit="1" customWidth="1"/>
    <col min="5898" max="5898" width="1.375" style="1" customWidth="1"/>
    <col min="5899" max="5899" width="9.375" style="1"/>
    <col min="5900" max="5900" width="13.375" style="1" bestFit="1" customWidth="1"/>
    <col min="5901" max="6143" width="9.375" style="1"/>
    <col min="6144" max="6144" width="12.375" style="1" customWidth="1"/>
    <col min="6145" max="6145" width="38" style="1" customWidth="1"/>
    <col min="6146" max="6146" width="2.375" style="1" customWidth="1"/>
    <col min="6147" max="6147" width="21.375" style="1" bestFit="1" customWidth="1"/>
    <col min="6148" max="6148" width="3.375" style="1" customWidth="1"/>
    <col min="6149" max="6149" width="21.375" style="1" bestFit="1" customWidth="1"/>
    <col min="6150" max="6150" width="3.375" style="1" customWidth="1"/>
    <col min="6151" max="6151" width="23" style="1" bestFit="1" customWidth="1"/>
    <col min="6152" max="6152" width="3.375" style="1" customWidth="1"/>
    <col min="6153" max="6153" width="23" style="1" bestFit="1" customWidth="1"/>
    <col min="6154" max="6154" width="1.375" style="1" customWidth="1"/>
    <col min="6155" max="6155" width="9.375" style="1"/>
    <col min="6156" max="6156" width="13.375" style="1" bestFit="1" customWidth="1"/>
    <col min="6157" max="6399" width="9.375" style="1"/>
    <col min="6400" max="6400" width="12.375" style="1" customWidth="1"/>
    <col min="6401" max="6401" width="38" style="1" customWidth="1"/>
    <col min="6402" max="6402" width="2.375" style="1" customWidth="1"/>
    <col min="6403" max="6403" width="21.375" style="1" bestFit="1" customWidth="1"/>
    <col min="6404" max="6404" width="3.375" style="1" customWidth="1"/>
    <col min="6405" max="6405" width="21.375" style="1" bestFit="1" customWidth="1"/>
    <col min="6406" max="6406" width="3.375" style="1" customWidth="1"/>
    <col min="6407" max="6407" width="23" style="1" bestFit="1" customWidth="1"/>
    <col min="6408" max="6408" width="3.375" style="1" customWidth="1"/>
    <col min="6409" max="6409" width="23" style="1" bestFit="1" customWidth="1"/>
    <col min="6410" max="6410" width="1.375" style="1" customWidth="1"/>
    <col min="6411" max="6411" width="9.375" style="1"/>
    <col min="6412" max="6412" width="13.375" style="1" bestFit="1" customWidth="1"/>
    <col min="6413" max="6655" width="9.375" style="1"/>
    <col min="6656" max="6656" width="12.375" style="1" customWidth="1"/>
    <col min="6657" max="6657" width="38" style="1" customWidth="1"/>
    <col min="6658" max="6658" width="2.375" style="1" customWidth="1"/>
    <col min="6659" max="6659" width="21.375" style="1" bestFit="1" customWidth="1"/>
    <col min="6660" max="6660" width="3.375" style="1" customWidth="1"/>
    <col min="6661" max="6661" width="21.375" style="1" bestFit="1" customWidth="1"/>
    <col min="6662" max="6662" width="3.375" style="1" customWidth="1"/>
    <col min="6663" max="6663" width="23" style="1" bestFit="1" customWidth="1"/>
    <col min="6664" max="6664" width="3.375" style="1" customWidth="1"/>
    <col min="6665" max="6665" width="23" style="1" bestFit="1" customWidth="1"/>
    <col min="6666" max="6666" width="1.375" style="1" customWidth="1"/>
    <col min="6667" max="6667" width="9.375" style="1"/>
    <col min="6668" max="6668" width="13.375" style="1" bestFit="1" customWidth="1"/>
    <col min="6669" max="6911" width="9.375" style="1"/>
    <col min="6912" max="6912" width="12.375" style="1" customWidth="1"/>
    <col min="6913" max="6913" width="38" style="1" customWidth="1"/>
    <col min="6914" max="6914" width="2.375" style="1" customWidth="1"/>
    <col min="6915" max="6915" width="21.375" style="1" bestFit="1" customWidth="1"/>
    <col min="6916" max="6916" width="3.375" style="1" customWidth="1"/>
    <col min="6917" max="6917" width="21.375" style="1" bestFit="1" customWidth="1"/>
    <col min="6918" max="6918" width="3.375" style="1" customWidth="1"/>
    <col min="6919" max="6919" width="23" style="1" bestFit="1" customWidth="1"/>
    <col min="6920" max="6920" width="3.375" style="1" customWidth="1"/>
    <col min="6921" max="6921" width="23" style="1" bestFit="1" customWidth="1"/>
    <col min="6922" max="6922" width="1.375" style="1" customWidth="1"/>
    <col min="6923" max="6923" width="9.375" style="1"/>
    <col min="6924" max="6924" width="13.375" style="1" bestFit="1" customWidth="1"/>
    <col min="6925" max="7167" width="9.375" style="1"/>
    <col min="7168" max="7168" width="12.375" style="1" customWidth="1"/>
    <col min="7169" max="7169" width="38" style="1" customWidth="1"/>
    <col min="7170" max="7170" width="2.375" style="1" customWidth="1"/>
    <col min="7171" max="7171" width="21.375" style="1" bestFit="1" customWidth="1"/>
    <col min="7172" max="7172" width="3.375" style="1" customWidth="1"/>
    <col min="7173" max="7173" width="21.375" style="1" bestFit="1" customWidth="1"/>
    <col min="7174" max="7174" width="3.375" style="1" customWidth="1"/>
    <col min="7175" max="7175" width="23" style="1" bestFit="1" customWidth="1"/>
    <col min="7176" max="7176" width="3.375" style="1" customWidth="1"/>
    <col min="7177" max="7177" width="23" style="1" bestFit="1" customWidth="1"/>
    <col min="7178" max="7178" width="1.375" style="1" customWidth="1"/>
    <col min="7179" max="7179" width="9.375" style="1"/>
    <col min="7180" max="7180" width="13.375" style="1" bestFit="1" customWidth="1"/>
    <col min="7181" max="7423" width="9.375" style="1"/>
    <col min="7424" max="7424" width="12.375" style="1" customWidth="1"/>
    <col min="7425" max="7425" width="38" style="1" customWidth="1"/>
    <col min="7426" max="7426" width="2.375" style="1" customWidth="1"/>
    <col min="7427" max="7427" width="21.375" style="1" bestFit="1" customWidth="1"/>
    <col min="7428" max="7428" width="3.375" style="1" customWidth="1"/>
    <col min="7429" max="7429" width="21.375" style="1" bestFit="1" customWidth="1"/>
    <col min="7430" max="7430" width="3.375" style="1" customWidth="1"/>
    <col min="7431" max="7431" width="23" style="1" bestFit="1" customWidth="1"/>
    <col min="7432" max="7432" width="3.375" style="1" customWidth="1"/>
    <col min="7433" max="7433" width="23" style="1" bestFit="1" customWidth="1"/>
    <col min="7434" max="7434" width="1.375" style="1" customWidth="1"/>
    <col min="7435" max="7435" width="9.375" style="1"/>
    <col min="7436" max="7436" width="13.375" style="1" bestFit="1" customWidth="1"/>
    <col min="7437" max="7679" width="9.375" style="1"/>
    <col min="7680" max="7680" width="12.375" style="1" customWidth="1"/>
    <col min="7681" max="7681" width="38" style="1" customWidth="1"/>
    <col min="7682" max="7682" width="2.375" style="1" customWidth="1"/>
    <col min="7683" max="7683" width="21.375" style="1" bestFit="1" customWidth="1"/>
    <col min="7684" max="7684" width="3.375" style="1" customWidth="1"/>
    <col min="7685" max="7685" width="21.375" style="1" bestFit="1" customWidth="1"/>
    <col min="7686" max="7686" width="3.375" style="1" customWidth="1"/>
    <col min="7687" max="7687" width="23" style="1" bestFit="1" customWidth="1"/>
    <col min="7688" max="7688" width="3.375" style="1" customWidth="1"/>
    <col min="7689" max="7689" width="23" style="1" bestFit="1" customWidth="1"/>
    <col min="7690" max="7690" width="1.375" style="1" customWidth="1"/>
    <col min="7691" max="7691" width="9.375" style="1"/>
    <col min="7692" max="7692" width="13.375" style="1" bestFit="1" customWidth="1"/>
    <col min="7693" max="7935" width="9.375" style="1"/>
    <col min="7936" max="7936" width="12.375" style="1" customWidth="1"/>
    <col min="7937" max="7937" width="38" style="1" customWidth="1"/>
    <col min="7938" max="7938" width="2.375" style="1" customWidth="1"/>
    <col min="7939" max="7939" width="21.375" style="1" bestFit="1" customWidth="1"/>
    <col min="7940" max="7940" width="3.375" style="1" customWidth="1"/>
    <col min="7941" max="7941" width="21.375" style="1" bestFit="1" customWidth="1"/>
    <col min="7942" max="7942" width="3.375" style="1" customWidth="1"/>
    <col min="7943" max="7943" width="23" style="1" bestFit="1" customWidth="1"/>
    <col min="7944" max="7944" width="3.375" style="1" customWidth="1"/>
    <col min="7945" max="7945" width="23" style="1" bestFit="1" customWidth="1"/>
    <col min="7946" max="7946" width="1.375" style="1" customWidth="1"/>
    <col min="7947" max="7947" width="9.375" style="1"/>
    <col min="7948" max="7948" width="13.375" style="1" bestFit="1" customWidth="1"/>
    <col min="7949" max="8191" width="9.375" style="1"/>
    <col min="8192" max="8192" width="12.375" style="1" customWidth="1"/>
    <col min="8193" max="8193" width="38" style="1" customWidth="1"/>
    <col min="8194" max="8194" width="2.375" style="1" customWidth="1"/>
    <col min="8195" max="8195" width="21.375" style="1" bestFit="1" customWidth="1"/>
    <col min="8196" max="8196" width="3.375" style="1" customWidth="1"/>
    <col min="8197" max="8197" width="21.375" style="1" bestFit="1" customWidth="1"/>
    <col min="8198" max="8198" width="3.375" style="1" customWidth="1"/>
    <col min="8199" max="8199" width="23" style="1" bestFit="1" customWidth="1"/>
    <col min="8200" max="8200" width="3.375" style="1" customWidth="1"/>
    <col min="8201" max="8201" width="23" style="1" bestFit="1" customWidth="1"/>
    <col min="8202" max="8202" width="1.375" style="1" customWidth="1"/>
    <col min="8203" max="8203" width="9.375" style="1"/>
    <col min="8204" max="8204" width="13.375" style="1" bestFit="1" customWidth="1"/>
    <col min="8205" max="8447" width="9.375" style="1"/>
    <col min="8448" max="8448" width="12.375" style="1" customWidth="1"/>
    <col min="8449" max="8449" width="38" style="1" customWidth="1"/>
    <col min="8450" max="8450" width="2.375" style="1" customWidth="1"/>
    <col min="8451" max="8451" width="21.375" style="1" bestFit="1" customWidth="1"/>
    <col min="8452" max="8452" width="3.375" style="1" customWidth="1"/>
    <col min="8453" max="8453" width="21.375" style="1" bestFit="1" customWidth="1"/>
    <col min="8454" max="8454" width="3.375" style="1" customWidth="1"/>
    <col min="8455" max="8455" width="23" style="1" bestFit="1" customWidth="1"/>
    <col min="8456" max="8456" width="3.375" style="1" customWidth="1"/>
    <col min="8457" max="8457" width="23" style="1" bestFit="1" customWidth="1"/>
    <col min="8458" max="8458" width="1.375" style="1" customWidth="1"/>
    <col min="8459" max="8459" width="9.375" style="1"/>
    <col min="8460" max="8460" width="13.375" style="1" bestFit="1" customWidth="1"/>
    <col min="8461" max="8703" width="9.375" style="1"/>
    <col min="8704" max="8704" width="12.375" style="1" customWidth="1"/>
    <col min="8705" max="8705" width="38" style="1" customWidth="1"/>
    <col min="8706" max="8706" width="2.375" style="1" customWidth="1"/>
    <col min="8707" max="8707" width="21.375" style="1" bestFit="1" customWidth="1"/>
    <col min="8708" max="8708" width="3.375" style="1" customWidth="1"/>
    <col min="8709" max="8709" width="21.375" style="1" bestFit="1" customWidth="1"/>
    <col min="8710" max="8710" width="3.375" style="1" customWidth="1"/>
    <col min="8711" max="8711" width="23" style="1" bestFit="1" customWidth="1"/>
    <col min="8712" max="8712" width="3.375" style="1" customWidth="1"/>
    <col min="8713" max="8713" width="23" style="1" bestFit="1" customWidth="1"/>
    <col min="8714" max="8714" width="1.375" style="1" customWidth="1"/>
    <col min="8715" max="8715" width="9.375" style="1"/>
    <col min="8716" max="8716" width="13.375" style="1" bestFit="1" customWidth="1"/>
    <col min="8717" max="8959" width="9.375" style="1"/>
    <col min="8960" max="8960" width="12.375" style="1" customWidth="1"/>
    <col min="8961" max="8961" width="38" style="1" customWidth="1"/>
    <col min="8962" max="8962" width="2.375" style="1" customWidth="1"/>
    <col min="8963" max="8963" width="21.375" style="1" bestFit="1" customWidth="1"/>
    <col min="8964" max="8964" width="3.375" style="1" customWidth="1"/>
    <col min="8965" max="8965" width="21.375" style="1" bestFit="1" customWidth="1"/>
    <col min="8966" max="8966" width="3.375" style="1" customWidth="1"/>
    <col min="8967" max="8967" width="23" style="1" bestFit="1" customWidth="1"/>
    <col min="8968" max="8968" width="3.375" style="1" customWidth="1"/>
    <col min="8969" max="8969" width="23" style="1" bestFit="1" customWidth="1"/>
    <col min="8970" max="8970" width="1.375" style="1" customWidth="1"/>
    <col min="8971" max="8971" width="9.375" style="1"/>
    <col min="8972" max="8972" width="13.375" style="1" bestFit="1" customWidth="1"/>
    <col min="8973" max="9215" width="9.375" style="1"/>
    <col min="9216" max="9216" width="12.375" style="1" customWidth="1"/>
    <col min="9217" max="9217" width="38" style="1" customWidth="1"/>
    <col min="9218" max="9218" width="2.375" style="1" customWidth="1"/>
    <col min="9219" max="9219" width="21.375" style="1" bestFit="1" customWidth="1"/>
    <col min="9220" max="9220" width="3.375" style="1" customWidth="1"/>
    <col min="9221" max="9221" width="21.375" style="1" bestFit="1" customWidth="1"/>
    <col min="9222" max="9222" width="3.375" style="1" customWidth="1"/>
    <col min="9223" max="9223" width="23" style="1" bestFit="1" customWidth="1"/>
    <col min="9224" max="9224" width="3.375" style="1" customWidth="1"/>
    <col min="9225" max="9225" width="23" style="1" bestFit="1" customWidth="1"/>
    <col min="9226" max="9226" width="1.375" style="1" customWidth="1"/>
    <col min="9227" max="9227" width="9.375" style="1"/>
    <col min="9228" max="9228" width="13.375" style="1" bestFit="1" customWidth="1"/>
    <col min="9229" max="9471" width="9.375" style="1"/>
    <col min="9472" max="9472" width="12.375" style="1" customWidth="1"/>
    <col min="9473" max="9473" width="38" style="1" customWidth="1"/>
    <col min="9474" max="9474" width="2.375" style="1" customWidth="1"/>
    <col min="9475" max="9475" width="21.375" style="1" bestFit="1" customWidth="1"/>
    <col min="9476" max="9476" width="3.375" style="1" customWidth="1"/>
    <col min="9477" max="9477" width="21.375" style="1" bestFit="1" customWidth="1"/>
    <col min="9478" max="9478" width="3.375" style="1" customWidth="1"/>
    <col min="9479" max="9479" width="23" style="1" bestFit="1" customWidth="1"/>
    <col min="9480" max="9480" width="3.375" style="1" customWidth="1"/>
    <col min="9481" max="9481" width="23" style="1" bestFit="1" customWidth="1"/>
    <col min="9482" max="9482" width="1.375" style="1" customWidth="1"/>
    <col min="9483" max="9483" width="9.375" style="1"/>
    <col min="9484" max="9484" width="13.375" style="1" bestFit="1" customWidth="1"/>
    <col min="9485" max="9727" width="9.375" style="1"/>
    <col min="9728" max="9728" width="12.375" style="1" customWidth="1"/>
    <col min="9729" max="9729" width="38" style="1" customWidth="1"/>
    <col min="9730" max="9730" width="2.375" style="1" customWidth="1"/>
    <col min="9731" max="9731" width="21.375" style="1" bestFit="1" customWidth="1"/>
    <col min="9732" max="9732" width="3.375" style="1" customWidth="1"/>
    <col min="9733" max="9733" width="21.375" style="1" bestFit="1" customWidth="1"/>
    <col min="9734" max="9734" width="3.375" style="1" customWidth="1"/>
    <col min="9735" max="9735" width="23" style="1" bestFit="1" customWidth="1"/>
    <col min="9736" max="9736" width="3.375" style="1" customWidth="1"/>
    <col min="9737" max="9737" width="23" style="1" bestFit="1" customWidth="1"/>
    <col min="9738" max="9738" width="1.375" style="1" customWidth="1"/>
    <col min="9739" max="9739" width="9.375" style="1"/>
    <col min="9740" max="9740" width="13.375" style="1" bestFit="1" customWidth="1"/>
    <col min="9741" max="9983" width="9.375" style="1"/>
    <col min="9984" max="9984" width="12.375" style="1" customWidth="1"/>
    <col min="9985" max="9985" width="38" style="1" customWidth="1"/>
    <col min="9986" max="9986" width="2.375" style="1" customWidth="1"/>
    <col min="9987" max="9987" width="21.375" style="1" bestFit="1" customWidth="1"/>
    <col min="9988" max="9988" width="3.375" style="1" customWidth="1"/>
    <col min="9989" max="9989" width="21.375" style="1" bestFit="1" customWidth="1"/>
    <col min="9990" max="9990" width="3.375" style="1" customWidth="1"/>
    <col min="9991" max="9991" width="23" style="1" bestFit="1" customWidth="1"/>
    <col min="9992" max="9992" width="3.375" style="1" customWidth="1"/>
    <col min="9993" max="9993" width="23" style="1" bestFit="1" customWidth="1"/>
    <col min="9994" max="9994" width="1.375" style="1" customWidth="1"/>
    <col min="9995" max="9995" width="9.375" style="1"/>
    <col min="9996" max="9996" width="13.375" style="1" bestFit="1" customWidth="1"/>
    <col min="9997" max="10239" width="9.375" style="1"/>
    <col min="10240" max="10240" width="12.375" style="1" customWidth="1"/>
    <col min="10241" max="10241" width="38" style="1" customWidth="1"/>
    <col min="10242" max="10242" width="2.375" style="1" customWidth="1"/>
    <col min="10243" max="10243" width="21.375" style="1" bestFit="1" customWidth="1"/>
    <col min="10244" max="10244" width="3.375" style="1" customWidth="1"/>
    <col min="10245" max="10245" width="21.375" style="1" bestFit="1" customWidth="1"/>
    <col min="10246" max="10246" width="3.375" style="1" customWidth="1"/>
    <col min="10247" max="10247" width="23" style="1" bestFit="1" customWidth="1"/>
    <col min="10248" max="10248" width="3.375" style="1" customWidth="1"/>
    <col min="10249" max="10249" width="23" style="1" bestFit="1" customWidth="1"/>
    <col min="10250" max="10250" width="1.375" style="1" customWidth="1"/>
    <col min="10251" max="10251" width="9.375" style="1"/>
    <col min="10252" max="10252" width="13.375" style="1" bestFit="1" customWidth="1"/>
    <col min="10253" max="10495" width="9.375" style="1"/>
    <col min="10496" max="10496" width="12.375" style="1" customWidth="1"/>
    <col min="10497" max="10497" width="38" style="1" customWidth="1"/>
    <col min="10498" max="10498" width="2.375" style="1" customWidth="1"/>
    <col min="10499" max="10499" width="21.375" style="1" bestFit="1" customWidth="1"/>
    <col min="10500" max="10500" width="3.375" style="1" customWidth="1"/>
    <col min="10501" max="10501" width="21.375" style="1" bestFit="1" customWidth="1"/>
    <col min="10502" max="10502" width="3.375" style="1" customWidth="1"/>
    <col min="10503" max="10503" width="23" style="1" bestFit="1" customWidth="1"/>
    <col min="10504" max="10504" width="3.375" style="1" customWidth="1"/>
    <col min="10505" max="10505" width="23" style="1" bestFit="1" customWidth="1"/>
    <col min="10506" max="10506" width="1.375" style="1" customWidth="1"/>
    <col min="10507" max="10507" width="9.375" style="1"/>
    <col min="10508" max="10508" width="13.375" style="1" bestFit="1" customWidth="1"/>
    <col min="10509" max="10751" width="9.375" style="1"/>
    <col min="10752" max="10752" width="12.375" style="1" customWidth="1"/>
    <col min="10753" max="10753" width="38" style="1" customWidth="1"/>
    <col min="10754" max="10754" width="2.375" style="1" customWidth="1"/>
    <col min="10755" max="10755" width="21.375" style="1" bestFit="1" customWidth="1"/>
    <col min="10756" max="10756" width="3.375" style="1" customWidth="1"/>
    <col min="10757" max="10757" width="21.375" style="1" bestFit="1" customWidth="1"/>
    <col min="10758" max="10758" width="3.375" style="1" customWidth="1"/>
    <col min="10759" max="10759" width="23" style="1" bestFit="1" customWidth="1"/>
    <col min="10760" max="10760" width="3.375" style="1" customWidth="1"/>
    <col min="10761" max="10761" width="23" style="1" bestFit="1" customWidth="1"/>
    <col min="10762" max="10762" width="1.375" style="1" customWidth="1"/>
    <col min="10763" max="10763" width="9.375" style="1"/>
    <col min="10764" max="10764" width="13.375" style="1" bestFit="1" customWidth="1"/>
    <col min="10765" max="11007" width="9.375" style="1"/>
    <col min="11008" max="11008" width="12.375" style="1" customWidth="1"/>
    <col min="11009" max="11009" width="38" style="1" customWidth="1"/>
    <col min="11010" max="11010" width="2.375" style="1" customWidth="1"/>
    <col min="11011" max="11011" width="21.375" style="1" bestFit="1" customWidth="1"/>
    <col min="11012" max="11012" width="3.375" style="1" customWidth="1"/>
    <col min="11013" max="11013" width="21.375" style="1" bestFit="1" customWidth="1"/>
    <col min="11014" max="11014" width="3.375" style="1" customWidth="1"/>
    <col min="11015" max="11015" width="23" style="1" bestFit="1" customWidth="1"/>
    <col min="11016" max="11016" width="3.375" style="1" customWidth="1"/>
    <col min="11017" max="11017" width="23" style="1" bestFit="1" customWidth="1"/>
    <col min="11018" max="11018" width="1.375" style="1" customWidth="1"/>
    <col min="11019" max="11019" width="9.375" style="1"/>
    <col min="11020" max="11020" width="13.375" style="1" bestFit="1" customWidth="1"/>
    <col min="11021" max="11263" width="9.375" style="1"/>
    <col min="11264" max="11264" width="12.375" style="1" customWidth="1"/>
    <col min="11265" max="11265" width="38" style="1" customWidth="1"/>
    <col min="11266" max="11266" width="2.375" style="1" customWidth="1"/>
    <col min="11267" max="11267" width="21.375" style="1" bestFit="1" customWidth="1"/>
    <col min="11268" max="11268" width="3.375" style="1" customWidth="1"/>
    <col min="11269" max="11269" width="21.375" style="1" bestFit="1" customWidth="1"/>
    <col min="11270" max="11270" width="3.375" style="1" customWidth="1"/>
    <col min="11271" max="11271" width="23" style="1" bestFit="1" customWidth="1"/>
    <col min="11272" max="11272" width="3.375" style="1" customWidth="1"/>
    <col min="11273" max="11273" width="23" style="1" bestFit="1" customWidth="1"/>
    <col min="11274" max="11274" width="1.375" style="1" customWidth="1"/>
    <col min="11275" max="11275" width="9.375" style="1"/>
    <col min="11276" max="11276" width="13.375" style="1" bestFit="1" customWidth="1"/>
    <col min="11277" max="11519" width="9.375" style="1"/>
    <col min="11520" max="11520" width="12.375" style="1" customWidth="1"/>
    <col min="11521" max="11521" width="38" style="1" customWidth="1"/>
    <col min="11522" max="11522" width="2.375" style="1" customWidth="1"/>
    <col min="11523" max="11523" width="21.375" style="1" bestFit="1" customWidth="1"/>
    <col min="11524" max="11524" width="3.375" style="1" customWidth="1"/>
    <col min="11525" max="11525" width="21.375" style="1" bestFit="1" customWidth="1"/>
    <col min="11526" max="11526" width="3.375" style="1" customWidth="1"/>
    <col min="11527" max="11527" width="23" style="1" bestFit="1" customWidth="1"/>
    <col min="11528" max="11528" width="3.375" style="1" customWidth="1"/>
    <col min="11529" max="11529" width="23" style="1" bestFit="1" customWidth="1"/>
    <col min="11530" max="11530" width="1.375" style="1" customWidth="1"/>
    <col min="11531" max="11531" width="9.375" style="1"/>
    <col min="11532" max="11532" width="13.375" style="1" bestFit="1" customWidth="1"/>
    <col min="11533" max="11775" width="9.375" style="1"/>
    <col min="11776" max="11776" width="12.375" style="1" customWidth="1"/>
    <col min="11777" max="11777" width="38" style="1" customWidth="1"/>
    <col min="11778" max="11778" width="2.375" style="1" customWidth="1"/>
    <col min="11779" max="11779" width="21.375" style="1" bestFit="1" customWidth="1"/>
    <col min="11780" max="11780" width="3.375" style="1" customWidth="1"/>
    <col min="11781" max="11781" width="21.375" style="1" bestFit="1" customWidth="1"/>
    <col min="11782" max="11782" width="3.375" style="1" customWidth="1"/>
    <col min="11783" max="11783" width="23" style="1" bestFit="1" customWidth="1"/>
    <col min="11784" max="11784" width="3.375" style="1" customWidth="1"/>
    <col min="11785" max="11785" width="23" style="1" bestFit="1" customWidth="1"/>
    <col min="11786" max="11786" width="1.375" style="1" customWidth="1"/>
    <col min="11787" max="11787" width="9.375" style="1"/>
    <col min="11788" max="11788" width="13.375" style="1" bestFit="1" customWidth="1"/>
    <col min="11789" max="12031" width="9.375" style="1"/>
    <col min="12032" max="12032" width="12.375" style="1" customWidth="1"/>
    <col min="12033" max="12033" width="38" style="1" customWidth="1"/>
    <col min="12034" max="12034" width="2.375" style="1" customWidth="1"/>
    <col min="12035" max="12035" width="21.375" style="1" bestFit="1" customWidth="1"/>
    <col min="12036" max="12036" width="3.375" style="1" customWidth="1"/>
    <col min="12037" max="12037" width="21.375" style="1" bestFit="1" customWidth="1"/>
    <col min="12038" max="12038" width="3.375" style="1" customWidth="1"/>
    <col min="12039" max="12039" width="23" style="1" bestFit="1" customWidth="1"/>
    <col min="12040" max="12040" width="3.375" style="1" customWidth="1"/>
    <col min="12041" max="12041" width="23" style="1" bestFit="1" customWidth="1"/>
    <col min="12042" max="12042" width="1.375" style="1" customWidth="1"/>
    <col min="12043" max="12043" width="9.375" style="1"/>
    <col min="12044" max="12044" width="13.375" style="1" bestFit="1" customWidth="1"/>
    <col min="12045" max="12287" width="9.375" style="1"/>
    <col min="12288" max="12288" width="12.375" style="1" customWidth="1"/>
    <col min="12289" max="12289" width="38" style="1" customWidth="1"/>
    <col min="12290" max="12290" width="2.375" style="1" customWidth="1"/>
    <col min="12291" max="12291" width="21.375" style="1" bestFit="1" customWidth="1"/>
    <col min="12292" max="12292" width="3.375" style="1" customWidth="1"/>
    <col min="12293" max="12293" width="21.375" style="1" bestFit="1" customWidth="1"/>
    <col min="12294" max="12294" width="3.375" style="1" customWidth="1"/>
    <col min="12295" max="12295" width="23" style="1" bestFit="1" customWidth="1"/>
    <col min="12296" max="12296" width="3.375" style="1" customWidth="1"/>
    <col min="12297" max="12297" width="23" style="1" bestFit="1" customWidth="1"/>
    <col min="12298" max="12298" width="1.375" style="1" customWidth="1"/>
    <col min="12299" max="12299" width="9.375" style="1"/>
    <col min="12300" max="12300" width="13.375" style="1" bestFit="1" customWidth="1"/>
    <col min="12301" max="12543" width="9.375" style="1"/>
    <col min="12544" max="12544" width="12.375" style="1" customWidth="1"/>
    <col min="12545" max="12545" width="38" style="1" customWidth="1"/>
    <col min="12546" max="12546" width="2.375" style="1" customWidth="1"/>
    <col min="12547" max="12547" width="21.375" style="1" bestFit="1" customWidth="1"/>
    <col min="12548" max="12548" width="3.375" style="1" customWidth="1"/>
    <col min="12549" max="12549" width="21.375" style="1" bestFit="1" customWidth="1"/>
    <col min="12550" max="12550" width="3.375" style="1" customWidth="1"/>
    <col min="12551" max="12551" width="23" style="1" bestFit="1" customWidth="1"/>
    <col min="12552" max="12552" width="3.375" style="1" customWidth="1"/>
    <col min="12553" max="12553" width="23" style="1" bestFit="1" customWidth="1"/>
    <col min="12554" max="12554" width="1.375" style="1" customWidth="1"/>
    <col min="12555" max="12555" width="9.375" style="1"/>
    <col min="12556" max="12556" width="13.375" style="1" bestFit="1" customWidth="1"/>
    <col min="12557" max="12799" width="9.375" style="1"/>
    <col min="12800" max="12800" width="12.375" style="1" customWidth="1"/>
    <col min="12801" max="12801" width="38" style="1" customWidth="1"/>
    <col min="12802" max="12802" width="2.375" style="1" customWidth="1"/>
    <col min="12803" max="12803" width="21.375" style="1" bestFit="1" customWidth="1"/>
    <col min="12804" max="12804" width="3.375" style="1" customWidth="1"/>
    <col min="12805" max="12805" width="21.375" style="1" bestFit="1" customWidth="1"/>
    <col min="12806" max="12806" width="3.375" style="1" customWidth="1"/>
    <col min="12807" max="12807" width="23" style="1" bestFit="1" customWidth="1"/>
    <col min="12808" max="12808" width="3.375" style="1" customWidth="1"/>
    <col min="12809" max="12809" width="23" style="1" bestFit="1" customWidth="1"/>
    <col min="12810" max="12810" width="1.375" style="1" customWidth="1"/>
    <col min="12811" max="12811" width="9.375" style="1"/>
    <col min="12812" max="12812" width="13.375" style="1" bestFit="1" customWidth="1"/>
    <col min="12813" max="13055" width="9.375" style="1"/>
    <col min="13056" max="13056" width="12.375" style="1" customWidth="1"/>
    <col min="13057" max="13057" width="38" style="1" customWidth="1"/>
    <col min="13058" max="13058" width="2.375" style="1" customWidth="1"/>
    <col min="13059" max="13059" width="21.375" style="1" bestFit="1" customWidth="1"/>
    <col min="13060" max="13060" width="3.375" style="1" customWidth="1"/>
    <col min="13061" max="13061" width="21.375" style="1" bestFit="1" customWidth="1"/>
    <col min="13062" max="13062" width="3.375" style="1" customWidth="1"/>
    <col min="13063" max="13063" width="23" style="1" bestFit="1" customWidth="1"/>
    <col min="13064" max="13064" width="3.375" style="1" customWidth="1"/>
    <col min="13065" max="13065" width="23" style="1" bestFit="1" customWidth="1"/>
    <col min="13066" max="13066" width="1.375" style="1" customWidth="1"/>
    <col min="13067" max="13067" width="9.375" style="1"/>
    <col min="13068" max="13068" width="13.375" style="1" bestFit="1" customWidth="1"/>
    <col min="13069" max="13311" width="9.375" style="1"/>
    <col min="13312" max="13312" width="12.375" style="1" customWidth="1"/>
    <col min="13313" max="13313" width="38" style="1" customWidth="1"/>
    <col min="13314" max="13314" width="2.375" style="1" customWidth="1"/>
    <col min="13315" max="13315" width="21.375" style="1" bestFit="1" customWidth="1"/>
    <col min="13316" max="13316" width="3.375" style="1" customWidth="1"/>
    <col min="13317" max="13317" width="21.375" style="1" bestFit="1" customWidth="1"/>
    <col min="13318" max="13318" width="3.375" style="1" customWidth="1"/>
    <col min="13319" max="13319" width="23" style="1" bestFit="1" customWidth="1"/>
    <col min="13320" max="13320" width="3.375" style="1" customWidth="1"/>
    <col min="13321" max="13321" width="23" style="1" bestFit="1" customWidth="1"/>
    <col min="13322" max="13322" width="1.375" style="1" customWidth="1"/>
    <col min="13323" max="13323" width="9.375" style="1"/>
    <col min="13324" max="13324" width="13.375" style="1" bestFit="1" customWidth="1"/>
    <col min="13325" max="13567" width="9.375" style="1"/>
    <col min="13568" max="13568" width="12.375" style="1" customWidth="1"/>
    <col min="13569" max="13569" width="38" style="1" customWidth="1"/>
    <col min="13570" max="13570" width="2.375" style="1" customWidth="1"/>
    <col min="13571" max="13571" width="21.375" style="1" bestFit="1" customWidth="1"/>
    <col min="13572" max="13572" width="3.375" style="1" customWidth="1"/>
    <col min="13573" max="13573" width="21.375" style="1" bestFit="1" customWidth="1"/>
    <col min="13574" max="13574" width="3.375" style="1" customWidth="1"/>
    <col min="13575" max="13575" width="23" style="1" bestFit="1" customWidth="1"/>
    <col min="13576" max="13576" width="3.375" style="1" customWidth="1"/>
    <col min="13577" max="13577" width="23" style="1" bestFit="1" customWidth="1"/>
    <col min="13578" max="13578" width="1.375" style="1" customWidth="1"/>
    <col min="13579" max="13579" width="9.375" style="1"/>
    <col min="13580" max="13580" width="13.375" style="1" bestFit="1" customWidth="1"/>
    <col min="13581" max="13823" width="9.375" style="1"/>
    <col min="13824" max="13824" width="12.375" style="1" customWidth="1"/>
    <col min="13825" max="13825" width="38" style="1" customWidth="1"/>
    <col min="13826" max="13826" width="2.375" style="1" customWidth="1"/>
    <col min="13827" max="13827" width="21.375" style="1" bestFit="1" customWidth="1"/>
    <col min="13828" max="13828" width="3.375" style="1" customWidth="1"/>
    <col min="13829" max="13829" width="21.375" style="1" bestFit="1" customWidth="1"/>
    <col min="13830" max="13830" width="3.375" style="1" customWidth="1"/>
    <col min="13831" max="13831" width="23" style="1" bestFit="1" customWidth="1"/>
    <col min="13832" max="13832" width="3.375" style="1" customWidth="1"/>
    <col min="13833" max="13833" width="23" style="1" bestFit="1" customWidth="1"/>
    <col min="13834" max="13834" width="1.375" style="1" customWidth="1"/>
    <col min="13835" max="13835" width="9.375" style="1"/>
    <col min="13836" max="13836" width="13.375" style="1" bestFit="1" customWidth="1"/>
    <col min="13837" max="14079" width="9.375" style="1"/>
    <col min="14080" max="14080" width="12.375" style="1" customWidth="1"/>
    <col min="14081" max="14081" width="38" style="1" customWidth="1"/>
    <col min="14082" max="14082" width="2.375" style="1" customWidth="1"/>
    <col min="14083" max="14083" width="21.375" style="1" bestFit="1" customWidth="1"/>
    <col min="14084" max="14084" width="3.375" style="1" customWidth="1"/>
    <col min="14085" max="14085" width="21.375" style="1" bestFit="1" customWidth="1"/>
    <col min="14086" max="14086" width="3.375" style="1" customWidth="1"/>
    <col min="14087" max="14087" width="23" style="1" bestFit="1" customWidth="1"/>
    <col min="14088" max="14088" width="3.375" style="1" customWidth="1"/>
    <col min="14089" max="14089" width="23" style="1" bestFit="1" customWidth="1"/>
    <col min="14090" max="14090" width="1.375" style="1" customWidth="1"/>
    <col min="14091" max="14091" width="9.375" style="1"/>
    <col min="14092" max="14092" width="13.375" style="1" bestFit="1" customWidth="1"/>
    <col min="14093" max="14335" width="9.375" style="1"/>
    <col min="14336" max="14336" width="12.375" style="1" customWidth="1"/>
    <col min="14337" max="14337" width="38" style="1" customWidth="1"/>
    <col min="14338" max="14338" width="2.375" style="1" customWidth="1"/>
    <col min="14339" max="14339" width="21.375" style="1" bestFit="1" customWidth="1"/>
    <col min="14340" max="14340" width="3.375" style="1" customWidth="1"/>
    <col min="14341" max="14341" width="21.375" style="1" bestFit="1" customWidth="1"/>
    <col min="14342" max="14342" width="3.375" style="1" customWidth="1"/>
    <col min="14343" max="14343" width="23" style="1" bestFit="1" customWidth="1"/>
    <col min="14344" max="14344" width="3.375" style="1" customWidth="1"/>
    <col min="14345" max="14345" width="23" style="1" bestFit="1" customWidth="1"/>
    <col min="14346" max="14346" width="1.375" style="1" customWidth="1"/>
    <col min="14347" max="14347" width="9.375" style="1"/>
    <col min="14348" max="14348" width="13.375" style="1" bestFit="1" customWidth="1"/>
    <col min="14349" max="14591" width="9.375" style="1"/>
    <col min="14592" max="14592" width="12.375" style="1" customWidth="1"/>
    <col min="14593" max="14593" width="38" style="1" customWidth="1"/>
    <col min="14594" max="14594" width="2.375" style="1" customWidth="1"/>
    <col min="14595" max="14595" width="21.375" style="1" bestFit="1" customWidth="1"/>
    <col min="14596" max="14596" width="3.375" style="1" customWidth="1"/>
    <col min="14597" max="14597" width="21.375" style="1" bestFit="1" customWidth="1"/>
    <col min="14598" max="14598" width="3.375" style="1" customWidth="1"/>
    <col min="14599" max="14599" width="23" style="1" bestFit="1" customWidth="1"/>
    <col min="14600" max="14600" width="3.375" style="1" customWidth="1"/>
    <col min="14601" max="14601" width="23" style="1" bestFit="1" customWidth="1"/>
    <col min="14602" max="14602" width="1.375" style="1" customWidth="1"/>
    <col min="14603" max="14603" width="9.375" style="1"/>
    <col min="14604" max="14604" width="13.375" style="1" bestFit="1" customWidth="1"/>
    <col min="14605" max="14847" width="9.375" style="1"/>
    <col min="14848" max="14848" width="12.375" style="1" customWidth="1"/>
    <col min="14849" max="14849" width="38" style="1" customWidth="1"/>
    <col min="14850" max="14850" width="2.375" style="1" customWidth="1"/>
    <col min="14851" max="14851" width="21.375" style="1" bestFit="1" customWidth="1"/>
    <col min="14852" max="14852" width="3.375" style="1" customWidth="1"/>
    <col min="14853" max="14853" width="21.375" style="1" bestFit="1" customWidth="1"/>
    <col min="14854" max="14854" width="3.375" style="1" customWidth="1"/>
    <col min="14855" max="14855" width="23" style="1" bestFit="1" customWidth="1"/>
    <col min="14856" max="14856" width="3.375" style="1" customWidth="1"/>
    <col min="14857" max="14857" width="23" style="1" bestFit="1" customWidth="1"/>
    <col min="14858" max="14858" width="1.375" style="1" customWidth="1"/>
    <col min="14859" max="14859" width="9.375" style="1"/>
    <col min="14860" max="14860" width="13.375" style="1" bestFit="1" customWidth="1"/>
    <col min="14861" max="15103" width="9.375" style="1"/>
    <col min="15104" max="15104" width="12.375" style="1" customWidth="1"/>
    <col min="15105" max="15105" width="38" style="1" customWidth="1"/>
    <col min="15106" max="15106" width="2.375" style="1" customWidth="1"/>
    <col min="15107" max="15107" width="21.375" style="1" bestFit="1" customWidth="1"/>
    <col min="15108" max="15108" width="3.375" style="1" customWidth="1"/>
    <col min="15109" max="15109" width="21.375" style="1" bestFit="1" customWidth="1"/>
    <col min="15110" max="15110" width="3.375" style="1" customWidth="1"/>
    <col min="15111" max="15111" width="23" style="1" bestFit="1" customWidth="1"/>
    <col min="15112" max="15112" width="3.375" style="1" customWidth="1"/>
    <col min="15113" max="15113" width="23" style="1" bestFit="1" customWidth="1"/>
    <col min="15114" max="15114" width="1.375" style="1" customWidth="1"/>
    <col min="15115" max="15115" width="9.375" style="1"/>
    <col min="15116" max="15116" width="13.375" style="1" bestFit="1" customWidth="1"/>
    <col min="15117" max="15359" width="9.375" style="1"/>
    <col min="15360" max="15360" width="12.375" style="1" customWidth="1"/>
    <col min="15361" max="15361" width="38" style="1" customWidth="1"/>
    <col min="15362" max="15362" width="2.375" style="1" customWidth="1"/>
    <col min="15363" max="15363" width="21.375" style="1" bestFit="1" customWidth="1"/>
    <col min="15364" max="15364" width="3.375" style="1" customWidth="1"/>
    <col min="15365" max="15365" width="21.375" style="1" bestFit="1" customWidth="1"/>
    <col min="15366" max="15366" width="3.375" style="1" customWidth="1"/>
    <col min="15367" max="15367" width="23" style="1" bestFit="1" customWidth="1"/>
    <col min="15368" max="15368" width="3.375" style="1" customWidth="1"/>
    <col min="15369" max="15369" width="23" style="1" bestFit="1" customWidth="1"/>
    <col min="15370" max="15370" width="1.375" style="1" customWidth="1"/>
    <col min="15371" max="15371" width="9.375" style="1"/>
    <col min="15372" max="15372" width="13.375" style="1" bestFit="1" customWidth="1"/>
    <col min="15373" max="15615" width="9.375" style="1"/>
    <col min="15616" max="15616" width="12.375" style="1" customWidth="1"/>
    <col min="15617" max="15617" width="38" style="1" customWidth="1"/>
    <col min="15618" max="15618" width="2.375" style="1" customWidth="1"/>
    <col min="15619" max="15619" width="21.375" style="1" bestFit="1" customWidth="1"/>
    <col min="15620" max="15620" width="3.375" style="1" customWidth="1"/>
    <col min="15621" max="15621" width="21.375" style="1" bestFit="1" customWidth="1"/>
    <col min="15622" max="15622" width="3.375" style="1" customWidth="1"/>
    <col min="15623" max="15623" width="23" style="1" bestFit="1" customWidth="1"/>
    <col min="15624" max="15624" width="3.375" style="1" customWidth="1"/>
    <col min="15625" max="15625" width="23" style="1" bestFit="1" customWidth="1"/>
    <col min="15626" max="15626" width="1.375" style="1" customWidth="1"/>
    <col min="15627" max="15627" width="9.375" style="1"/>
    <col min="15628" max="15628" width="13.375" style="1" bestFit="1" customWidth="1"/>
    <col min="15629" max="15871" width="9.375" style="1"/>
    <col min="15872" max="15872" width="12.375" style="1" customWidth="1"/>
    <col min="15873" max="15873" width="38" style="1" customWidth="1"/>
    <col min="15874" max="15874" width="2.375" style="1" customWidth="1"/>
    <col min="15875" max="15875" width="21.375" style="1" bestFit="1" customWidth="1"/>
    <col min="15876" max="15876" width="3.375" style="1" customWidth="1"/>
    <col min="15877" max="15877" width="21.375" style="1" bestFit="1" customWidth="1"/>
    <col min="15878" max="15878" width="3.375" style="1" customWidth="1"/>
    <col min="15879" max="15879" width="23" style="1" bestFit="1" customWidth="1"/>
    <col min="15880" max="15880" width="3.375" style="1" customWidth="1"/>
    <col min="15881" max="15881" width="23" style="1" bestFit="1" customWidth="1"/>
    <col min="15882" max="15882" width="1.375" style="1" customWidth="1"/>
    <col min="15883" max="15883" width="9.375" style="1"/>
    <col min="15884" max="15884" width="13.375" style="1" bestFit="1" customWidth="1"/>
    <col min="15885" max="16127" width="9.375" style="1"/>
    <col min="16128" max="16128" width="12.375" style="1" customWidth="1"/>
    <col min="16129" max="16129" width="38" style="1" customWidth="1"/>
    <col min="16130" max="16130" width="2.375" style="1" customWidth="1"/>
    <col min="16131" max="16131" width="21.375" style="1" bestFit="1" customWidth="1"/>
    <col min="16132" max="16132" width="3.375" style="1" customWidth="1"/>
    <col min="16133" max="16133" width="21.375" style="1" bestFit="1" customWidth="1"/>
    <col min="16134" max="16134" width="3.375" style="1" customWidth="1"/>
    <col min="16135" max="16135" width="23" style="1" bestFit="1" customWidth="1"/>
    <col min="16136" max="16136" width="3.375" style="1" customWidth="1"/>
    <col min="16137" max="16137" width="23" style="1" bestFit="1" customWidth="1"/>
    <col min="16138" max="16138" width="1.375" style="1" customWidth="1"/>
    <col min="16139" max="16139" width="9.375" style="1"/>
    <col min="16140" max="16140" width="13.375" style="1" bestFit="1" customWidth="1"/>
    <col min="16141" max="16384" width="9.375" style="1"/>
  </cols>
  <sheetData>
    <row r="1" spans="2:10" ht="15" customHeight="1" x14ac:dyDescent="0.2">
      <c r="B1" s="433"/>
      <c r="C1" s="433"/>
      <c r="D1" s="433"/>
      <c r="E1" s="433"/>
      <c r="F1" s="433"/>
      <c r="G1" s="433"/>
      <c r="H1" s="433"/>
      <c r="I1" s="433"/>
      <c r="J1" s="13"/>
    </row>
    <row r="2" spans="2:10" ht="20.25" customHeight="1" x14ac:dyDescent="0.2">
      <c r="B2" s="38" t="str">
        <f>'قائمة الدخل (2)'!B1</f>
        <v>شركة فنار الطاقة  للوقود</v>
      </c>
      <c r="C2" s="54"/>
      <c r="D2" s="54"/>
      <c r="E2" s="58"/>
      <c r="F2" s="58"/>
      <c r="G2" s="39"/>
      <c r="H2" s="39"/>
      <c r="I2" s="39"/>
      <c r="J2" s="9"/>
    </row>
    <row r="3" spans="2:10" ht="20.25" customHeight="1" x14ac:dyDescent="0.2">
      <c r="B3" s="43" t="str">
        <f>'قائمة الدخل (2)'!B2</f>
        <v>شركة شخص واحد - شركة ذات مسئولية محدودة</v>
      </c>
      <c r="C3" s="54"/>
      <c r="D3" s="54"/>
      <c r="E3" s="58"/>
      <c r="F3" s="58"/>
      <c r="G3" s="39"/>
      <c r="H3" s="39"/>
      <c r="I3" s="39"/>
      <c r="J3" s="9"/>
    </row>
    <row r="4" spans="2:10" ht="20.25" customHeight="1" x14ac:dyDescent="0.2">
      <c r="B4" s="173" t="s">
        <v>92</v>
      </c>
      <c r="C4" s="56"/>
      <c r="D4" s="56"/>
      <c r="E4" s="59"/>
      <c r="F4" s="59"/>
      <c r="G4" s="32"/>
      <c r="H4" s="32"/>
      <c r="I4" s="32"/>
      <c r="J4" s="9"/>
    </row>
    <row r="5" spans="2:10" ht="20.25" customHeight="1" x14ac:dyDescent="0.2">
      <c r="B5" s="173" t="str">
        <f>'قائمة الدخل (2)'!B4</f>
        <v>للسنة المالية المنتهية في 31 ديسمبر 2023م</v>
      </c>
      <c r="C5" s="56"/>
      <c r="D5" s="56"/>
      <c r="E5" s="59"/>
      <c r="F5" s="59"/>
      <c r="G5" s="32"/>
      <c r="H5" s="32"/>
      <c r="I5" s="32"/>
      <c r="J5" s="9"/>
    </row>
    <row r="6" spans="2:10" ht="20.25" customHeight="1" x14ac:dyDescent="0.2">
      <c r="B6" s="176" t="s">
        <v>24</v>
      </c>
      <c r="C6" s="57"/>
      <c r="D6" s="57"/>
      <c r="E6" s="60"/>
      <c r="F6" s="60"/>
      <c r="G6" s="41"/>
      <c r="H6" s="41"/>
      <c r="I6" s="41"/>
      <c r="J6" s="9"/>
    </row>
    <row r="7" spans="2:10" ht="12" customHeight="1" x14ac:dyDescent="0.2">
      <c r="J7" s="5"/>
    </row>
    <row r="8" spans="2:10" ht="37.5" customHeight="1" x14ac:dyDescent="0.2">
      <c r="C8" s="35" t="s">
        <v>4</v>
      </c>
      <c r="D8" s="192"/>
      <c r="E8" s="35" t="s">
        <v>5</v>
      </c>
      <c r="F8" s="172"/>
      <c r="G8" s="35" t="s">
        <v>272</v>
      </c>
      <c r="H8" s="192"/>
      <c r="I8" s="37" t="s">
        <v>3</v>
      </c>
      <c r="J8" s="5"/>
    </row>
    <row r="9" spans="2:10" ht="24.95" hidden="1" customHeight="1" x14ac:dyDescent="0.2">
      <c r="B9" s="64" t="s">
        <v>58</v>
      </c>
      <c r="C9" s="71"/>
      <c r="D9" s="71"/>
      <c r="E9" s="71"/>
      <c r="F9" s="71"/>
      <c r="G9" s="71"/>
      <c r="H9" s="71"/>
      <c r="I9" s="71"/>
    </row>
    <row r="10" spans="2:10" ht="24.95" hidden="1" customHeight="1" x14ac:dyDescent="0.2">
      <c r="B10" s="69" t="s">
        <v>39</v>
      </c>
      <c r="C10" s="86">
        <v>0</v>
      </c>
      <c r="D10" s="86"/>
      <c r="E10" s="86">
        <v>0</v>
      </c>
      <c r="F10" s="86"/>
      <c r="G10" s="85"/>
      <c r="H10" s="86"/>
      <c r="I10" s="87"/>
    </row>
    <row r="11" spans="2:10" ht="24.95" hidden="1" customHeight="1" x14ac:dyDescent="0.2">
      <c r="B11" s="70" t="s">
        <v>68</v>
      </c>
      <c r="C11" s="84">
        <v>0</v>
      </c>
      <c r="D11" s="84"/>
      <c r="E11" s="84">
        <v>0</v>
      </c>
      <c r="F11" s="84"/>
      <c r="G11" s="84">
        <v>0</v>
      </c>
      <c r="H11" s="84"/>
      <c r="I11" s="88">
        <v>0</v>
      </c>
    </row>
    <row r="12" spans="2:10" ht="7.5" customHeight="1" x14ac:dyDescent="0.2">
      <c r="B12" s="42" t="s">
        <v>32</v>
      </c>
      <c r="C12" s="71">
        <f>SUM(C10:C11)</f>
        <v>0</v>
      </c>
      <c r="D12" s="71"/>
      <c r="E12" s="71">
        <f>SUM(E10:E11)</f>
        <v>0</v>
      </c>
      <c r="F12" s="71"/>
      <c r="G12" s="71">
        <f>SUM(G10:G11)</f>
        <v>0</v>
      </c>
      <c r="H12" s="72"/>
      <c r="I12" s="73">
        <f>SUM(I10:I11)</f>
        <v>0</v>
      </c>
    </row>
    <row r="13" spans="2:10" ht="22.15" customHeight="1" x14ac:dyDescent="0.2">
      <c r="B13" s="286" t="s">
        <v>237</v>
      </c>
      <c r="C13" s="71">
        <v>350000</v>
      </c>
      <c r="D13" s="73"/>
      <c r="E13" s="73">
        <v>0</v>
      </c>
      <c r="F13" s="73"/>
      <c r="G13" s="71">
        <v>-1103867</v>
      </c>
      <c r="H13" s="73"/>
      <c r="I13" s="73">
        <f>C13+G13</f>
        <v>-753867</v>
      </c>
    </row>
    <row r="14" spans="2:10" ht="12" customHeight="1" x14ac:dyDescent="0.2">
      <c r="B14" s="68"/>
      <c r="C14" s="73"/>
      <c r="D14" s="73"/>
      <c r="E14" s="102"/>
      <c r="F14" s="73"/>
      <c r="G14" s="73"/>
      <c r="H14" s="73"/>
      <c r="I14" s="102"/>
    </row>
    <row r="15" spans="2:10" ht="22.15" customHeight="1" x14ac:dyDescent="0.2">
      <c r="B15" s="178" t="s">
        <v>194</v>
      </c>
      <c r="C15" s="86">
        <v>0</v>
      </c>
      <c r="D15" s="86"/>
      <c r="E15" s="86">
        <v>0</v>
      </c>
      <c r="F15" s="86"/>
      <c r="G15" s="85">
        <v>-385806</v>
      </c>
      <c r="H15" s="86"/>
      <c r="I15" s="87">
        <f>SUM(G15:H15)</f>
        <v>-385806</v>
      </c>
    </row>
    <row r="16" spans="2:10" ht="22.15" customHeight="1" x14ac:dyDescent="0.2">
      <c r="B16" s="179" t="s">
        <v>68</v>
      </c>
      <c r="C16" s="84">
        <v>0</v>
      </c>
      <c r="D16" s="84"/>
      <c r="E16" s="84">
        <v>0</v>
      </c>
      <c r="F16" s="84"/>
      <c r="G16" s="84">
        <v>0</v>
      </c>
      <c r="H16" s="84"/>
      <c r="I16" s="88">
        <v>0</v>
      </c>
    </row>
    <row r="17" spans="1:10" ht="21" customHeight="1" x14ac:dyDescent="0.2">
      <c r="B17" s="173" t="s">
        <v>32</v>
      </c>
      <c r="C17" s="71">
        <f>SUM(C15:C16)</f>
        <v>0</v>
      </c>
      <c r="D17" s="71"/>
      <c r="E17" s="71">
        <f>SUM(E15:E16)</f>
        <v>0</v>
      </c>
      <c r="F17" s="71"/>
      <c r="G17" s="73">
        <f>SUM(G15:G16)</f>
        <v>-385806</v>
      </c>
      <c r="H17" s="72"/>
      <c r="I17" s="73">
        <f>SUM(I15:I16)</f>
        <v>-385806</v>
      </c>
    </row>
    <row r="18" spans="1:10" ht="21" hidden="1" customHeight="1" x14ac:dyDescent="0.2">
      <c r="B18" s="42" t="s">
        <v>53</v>
      </c>
      <c r="C18" s="71">
        <v>0</v>
      </c>
      <c r="D18" s="71"/>
      <c r="E18" s="71">
        <v>0</v>
      </c>
      <c r="F18" s="71"/>
      <c r="G18" s="71">
        <v>0</v>
      </c>
      <c r="H18" s="72"/>
      <c r="I18" s="73">
        <f>SUM(C18:G18)</f>
        <v>0</v>
      </c>
    </row>
    <row r="19" spans="1:10" ht="21" customHeight="1" x14ac:dyDescent="0.2">
      <c r="B19" s="287" t="s">
        <v>208</v>
      </c>
      <c r="C19" s="71">
        <v>0</v>
      </c>
      <c r="D19" s="71"/>
      <c r="E19" s="71">
        <v>0</v>
      </c>
      <c r="F19" s="71"/>
      <c r="G19" s="71">
        <v>1103867</v>
      </c>
      <c r="H19" s="72"/>
      <c r="I19" s="73">
        <f>SUM(G19:H19)</f>
        <v>1103867</v>
      </c>
    </row>
    <row r="20" spans="1:10" ht="21" customHeight="1" thickBot="1" x14ac:dyDescent="0.25">
      <c r="B20" s="98" t="s">
        <v>209</v>
      </c>
      <c r="C20" s="80">
        <f>C13</f>
        <v>350000</v>
      </c>
      <c r="D20" s="73"/>
      <c r="E20" s="80">
        <f>SUM(E13)</f>
        <v>0</v>
      </c>
      <c r="F20" s="73"/>
      <c r="G20" s="80">
        <f>G19+G13+G17</f>
        <v>-385806</v>
      </c>
      <c r="H20" s="73"/>
      <c r="I20" s="80">
        <f>I13+I19+I17</f>
        <v>-35806</v>
      </c>
    </row>
    <row r="21" spans="1:10" ht="10.5" customHeight="1" thickTop="1" x14ac:dyDescent="0.2">
      <c r="C21" s="22"/>
      <c r="D21" s="22"/>
      <c r="E21" s="22"/>
      <c r="F21" s="22"/>
      <c r="G21" s="22"/>
      <c r="H21" s="22"/>
    </row>
    <row r="22" spans="1:10" ht="22.15" customHeight="1" x14ac:dyDescent="0.2">
      <c r="B22" s="178" t="s">
        <v>252</v>
      </c>
      <c r="C22" s="86">
        <v>0</v>
      </c>
      <c r="D22" s="86"/>
      <c r="E22" s="86"/>
      <c r="F22" s="86"/>
      <c r="G22" s="85">
        <f>'قائمة الدخل (2)'!E27</f>
        <v>243230.95</v>
      </c>
      <c r="H22" s="86"/>
      <c r="I22" s="87">
        <f>SUM(C22:G22)</f>
        <v>243230.95</v>
      </c>
    </row>
    <row r="23" spans="1:10" ht="22.15" customHeight="1" x14ac:dyDescent="0.2">
      <c r="B23" s="179" t="s">
        <v>68</v>
      </c>
      <c r="C23" s="84">
        <v>0</v>
      </c>
      <c r="D23" s="84"/>
      <c r="E23" s="84"/>
      <c r="F23" s="84"/>
      <c r="G23" s="84">
        <v>0</v>
      </c>
      <c r="H23" s="84"/>
      <c r="I23" s="88">
        <v>0</v>
      </c>
    </row>
    <row r="24" spans="1:10" ht="22.15" customHeight="1" x14ac:dyDescent="0.2">
      <c r="B24" s="239" t="s">
        <v>32</v>
      </c>
      <c r="C24" s="71">
        <v>0</v>
      </c>
      <c r="D24" s="71"/>
      <c r="E24" s="71">
        <v>0</v>
      </c>
      <c r="F24" s="71"/>
      <c r="G24" s="71">
        <f>SUM(G22:G23)</f>
        <v>243230.95</v>
      </c>
      <c r="H24" s="71"/>
      <c r="I24" s="71">
        <f>SUM(C24:G24)</f>
        <v>243230.95</v>
      </c>
    </row>
    <row r="25" spans="1:10" ht="22.15" customHeight="1" x14ac:dyDescent="0.2">
      <c r="B25" s="311" t="s">
        <v>192</v>
      </c>
      <c r="C25" s="71">
        <v>0</v>
      </c>
      <c r="D25" s="71"/>
      <c r="E25" s="71">
        <v>0</v>
      </c>
      <c r="F25" s="71"/>
      <c r="G25" s="235">
        <v>385806</v>
      </c>
      <c r="H25" s="71"/>
      <c r="I25" s="267">
        <f>G25</f>
        <v>385806</v>
      </c>
    </row>
    <row r="26" spans="1:10" ht="22.15" customHeight="1" x14ac:dyDescent="0.2">
      <c r="B26" s="266" t="s">
        <v>235</v>
      </c>
      <c r="C26" s="71">
        <v>0</v>
      </c>
      <c r="D26" s="71"/>
      <c r="E26" s="71">
        <v>24323</v>
      </c>
      <c r="F26" s="71"/>
      <c r="G26" s="235">
        <v>-24323</v>
      </c>
      <c r="H26" s="71"/>
      <c r="I26" s="267">
        <f>SUM(C26:G26)</f>
        <v>0</v>
      </c>
      <c r="J26" s="43"/>
    </row>
    <row r="27" spans="1:10" ht="22.15" customHeight="1" thickBot="1" x14ac:dyDescent="0.25">
      <c r="B27" s="239" t="s">
        <v>238</v>
      </c>
      <c r="C27" s="80">
        <f>C24+C20+C26</f>
        <v>350000</v>
      </c>
      <c r="D27" s="78"/>
      <c r="E27" s="80">
        <f>SUM(E24:E26)</f>
        <v>24323</v>
      </c>
      <c r="F27" s="73"/>
      <c r="G27" s="80">
        <f>G20+G24+G25+G26</f>
        <v>218907.95</v>
      </c>
      <c r="H27" s="78"/>
      <c r="I27" s="80">
        <f>I20+I24+I25</f>
        <v>593230.94999999995</v>
      </c>
    </row>
    <row r="28" spans="1:10" ht="15" customHeight="1" thickTop="1" x14ac:dyDescent="0.2">
      <c r="B28" s="240"/>
      <c r="G28" s="20"/>
    </row>
    <row r="29" spans="1:10" ht="27" customHeight="1" x14ac:dyDescent="0.2">
      <c r="A29" s="432" t="s">
        <v>257</v>
      </c>
      <c r="B29" s="432"/>
      <c r="C29" s="432"/>
      <c r="D29" s="432"/>
      <c r="E29" s="432"/>
      <c r="F29" s="432"/>
      <c r="G29" s="432"/>
      <c r="H29" s="432"/>
      <c r="I29" s="432"/>
    </row>
    <row r="30" spans="1:10" ht="23.25" customHeight="1" x14ac:dyDescent="0.2">
      <c r="A30" s="434">
        <v>7</v>
      </c>
      <c r="B30" s="434"/>
      <c r="C30" s="434"/>
      <c r="D30" s="434"/>
      <c r="E30" s="434"/>
      <c r="F30" s="434"/>
      <c r="G30" s="434"/>
      <c r="H30" s="434"/>
      <c r="I30" s="434"/>
      <c r="J30" s="144"/>
    </row>
  </sheetData>
  <customSheetViews>
    <customSheetView guid="{C4C54333-0C8B-484B-8210-F3D7E510C081}" scale="160" showPageBreaks="1" showGridLines="0" view="pageBreakPreview" topLeftCell="B18">
      <selection activeCell="E30" sqref="E30"/>
      <pageMargins left="0.28000000000000003" right="0.22" top="0.46" bottom="0" header="0.27" footer="0"/>
      <printOptions horizontalCentered="1"/>
      <pageSetup paperSize="9" scale="84" firstPageNumber="5" orientation="portrait" useFirstPageNumber="1" r:id="rId1"/>
      <headerFooter alignWithMargins="0">
        <oddFooter>&amp;Cصفحة &amp;P من &amp;N</oddFooter>
      </headerFooter>
    </customSheetView>
  </customSheetViews>
  <mergeCells count="3">
    <mergeCell ref="A29:I29"/>
    <mergeCell ref="B1:I1"/>
    <mergeCell ref="A30:I30"/>
  </mergeCells>
  <printOptions horizontalCentered="1"/>
  <pageMargins left="0.27559055118110237" right="0.23622047244094491" top="0.62992125984251968" bottom="0" header="0.27559055118110237" footer="0"/>
  <pageSetup paperSize="9" firstPageNumber="5" orientation="landscape" useFirstPageNumber="1" r:id="rId2"/>
  <headerFooter alignWithMargins="0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rightToLeft="1" topLeftCell="A29" zoomScale="130" zoomScaleNormal="130" zoomScaleSheetLayoutView="150" workbookViewId="0">
      <selection activeCell="L46" sqref="L46"/>
    </sheetView>
  </sheetViews>
  <sheetFormatPr defaultColWidth="9.375" defaultRowHeight="27.75" customHeight="1" x14ac:dyDescent="0.2"/>
  <cols>
    <col min="1" max="1" width="2" style="1" customWidth="1"/>
    <col min="2" max="2" width="45.125" style="1" customWidth="1"/>
    <col min="3" max="3" width="15.875" style="1" customWidth="1"/>
    <col min="4" max="4" width="3.375" style="1" customWidth="1"/>
    <col min="5" max="5" width="15.125" style="1" customWidth="1"/>
    <col min="6" max="6" width="2.875" style="1" customWidth="1"/>
    <col min="7" max="7" width="1.625" style="1" customWidth="1"/>
    <col min="8" max="8" width="3.125" style="6" customWidth="1"/>
    <col min="9" max="9" width="15.375" style="141" hidden="1" customWidth="1"/>
    <col min="10" max="10" width="13.375" style="1" bestFit="1" customWidth="1"/>
    <col min="11" max="11" width="18.375" style="14" bestFit="1" customWidth="1"/>
    <col min="12" max="12" width="16.375" style="1" customWidth="1"/>
    <col min="13" max="13" width="14.375" style="1" bestFit="1" customWidth="1"/>
    <col min="14" max="256" width="9.375" style="1"/>
    <col min="257" max="257" width="12.375" style="1" customWidth="1"/>
    <col min="258" max="258" width="52.375" style="1" customWidth="1"/>
    <col min="259" max="259" width="1" style="1" customWidth="1"/>
    <col min="260" max="260" width="18.375" style="1" customWidth="1"/>
    <col min="261" max="261" width="1.375" style="1" customWidth="1"/>
    <col min="262" max="262" width="18.375" style="1" customWidth="1"/>
    <col min="263" max="263" width="1.375" style="1" customWidth="1"/>
    <col min="264" max="264" width="1" style="1" customWidth="1"/>
    <col min="265" max="265" width="1.375" style="1" customWidth="1"/>
    <col min="266" max="266" width="13.375" style="1" bestFit="1" customWidth="1"/>
    <col min="267" max="267" width="18.375" style="1" bestFit="1" customWidth="1"/>
    <col min="268" max="268" width="16.375" style="1" customWidth="1"/>
    <col min="269" max="269" width="14.375" style="1" bestFit="1" customWidth="1"/>
    <col min="270" max="512" width="9.375" style="1"/>
    <col min="513" max="513" width="12.375" style="1" customWidth="1"/>
    <col min="514" max="514" width="52.375" style="1" customWidth="1"/>
    <col min="515" max="515" width="1" style="1" customWidth="1"/>
    <col min="516" max="516" width="18.375" style="1" customWidth="1"/>
    <col min="517" max="517" width="1.375" style="1" customWidth="1"/>
    <col min="518" max="518" width="18.375" style="1" customWidth="1"/>
    <col min="519" max="519" width="1.375" style="1" customWidth="1"/>
    <col min="520" max="520" width="1" style="1" customWidth="1"/>
    <col min="521" max="521" width="1.375" style="1" customWidth="1"/>
    <col min="522" max="522" width="13.375" style="1" bestFit="1" customWidth="1"/>
    <col min="523" max="523" width="18.375" style="1" bestFit="1" customWidth="1"/>
    <col min="524" max="524" width="16.375" style="1" customWidth="1"/>
    <col min="525" max="525" width="14.375" style="1" bestFit="1" customWidth="1"/>
    <col min="526" max="768" width="9.375" style="1"/>
    <col min="769" max="769" width="12.375" style="1" customWidth="1"/>
    <col min="770" max="770" width="52.375" style="1" customWidth="1"/>
    <col min="771" max="771" width="1" style="1" customWidth="1"/>
    <col min="772" max="772" width="18.375" style="1" customWidth="1"/>
    <col min="773" max="773" width="1.375" style="1" customWidth="1"/>
    <col min="774" max="774" width="18.375" style="1" customWidth="1"/>
    <col min="775" max="775" width="1.375" style="1" customWidth="1"/>
    <col min="776" max="776" width="1" style="1" customWidth="1"/>
    <col min="777" max="777" width="1.375" style="1" customWidth="1"/>
    <col min="778" max="778" width="13.375" style="1" bestFit="1" customWidth="1"/>
    <col min="779" max="779" width="18.375" style="1" bestFit="1" customWidth="1"/>
    <col min="780" max="780" width="16.375" style="1" customWidth="1"/>
    <col min="781" max="781" width="14.375" style="1" bestFit="1" customWidth="1"/>
    <col min="782" max="1024" width="9.375" style="1"/>
    <col min="1025" max="1025" width="12.375" style="1" customWidth="1"/>
    <col min="1026" max="1026" width="52.375" style="1" customWidth="1"/>
    <col min="1027" max="1027" width="1" style="1" customWidth="1"/>
    <col min="1028" max="1028" width="18.375" style="1" customWidth="1"/>
    <col min="1029" max="1029" width="1.375" style="1" customWidth="1"/>
    <col min="1030" max="1030" width="18.375" style="1" customWidth="1"/>
    <col min="1031" max="1031" width="1.375" style="1" customWidth="1"/>
    <col min="1032" max="1032" width="1" style="1" customWidth="1"/>
    <col min="1033" max="1033" width="1.375" style="1" customWidth="1"/>
    <col min="1034" max="1034" width="13.375" style="1" bestFit="1" customWidth="1"/>
    <col min="1035" max="1035" width="18.375" style="1" bestFit="1" customWidth="1"/>
    <col min="1036" max="1036" width="16.375" style="1" customWidth="1"/>
    <col min="1037" max="1037" width="14.375" style="1" bestFit="1" customWidth="1"/>
    <col min="1038" max="1280" width="9.375" style="1"/>
    <col min="1281" max="1281" width="12.375" style="1" customWidth="1"/>
    <col min="1282" max="1282" width="52.375" style="1" customWidth="1"/>
    <col min="1283" max="1283" width="1" style="1" customWidth="1"/>
    <col min="1284" max="1284" width="18.375" style="1" customWidth="1"/>
    <col min="1285" max="1285" width="1.375" style="1" customWidth="1"/>
    <col min="1286" max="1286" width="18.375" style="1" customWidth="1"/>
    <col min="1287" max="1287" width="1.375" style="1" customWidth="1"/>
    <col min="1288" max="1288" width="1" style="1" customWidth="1"/>
    <col min="1289" max="1289" width="1.375" style="1" customWidth="1"/>
    <col min="1290" max="1290" width="13.375" style="1" bestFit="1" customWidth="1"/>
    <col min="1291" max="1291" width="18.375" style="1" bestFit="1" customWidth="1"/>
    <col min="1292" max="1292" width="16.375" style="1" customWidth="1"/>
    <col min="1293" max="1293" width="14.375" style="1" bestFit="1" customWidth="1"/>
    <col min="1294" max="1536" width="9.375" style="1"/>
    <col min="1537" max="1537" width="12.375" style="1" customWidth="1"/>
    <col min="1538" max="1538" width="52.375" style="1" customWidth="1"/>
    <col min="1539" max="1539" width="1" style="1" customWidth="1"/>
    <col min="1540" max="1540" width="18.375" style="1" customWidth="1"/>
    <col min="1541" max="1541" width="1.375" style="1" customWidth="1"/>
    <col min="1542" max="1542" width="18.375" style="1" customWidth="1"/>
    <col min="1543" max="1543" width="1.375" style="1" customWidth="1"/>
    <col min="1544" max="1544" width="1" style="1" customWidth="1"/>
    <col min="1545" max="1545" width="1.375" style="1" customWidth="1"/>
    <col min="1546" max="1546" width="13.375" style="1" bestFit="1" customWidth="1"/>
    <col min="1547" max="1547" width="18.375" style="1" bestFit="1" customWidth="1"/>
    <col min="1548" max="1548" width="16.375" style="1" customWidth="1"/>
    <col min="1549" max="1549" width="14.375" style="1" bestFit="1" customWidth="1"/>
    <col min="1550" max="1792" width="9.375" style="1"/>
    <col min="1793" max="1793" width="12.375" style="1" customWidth="1"/>
    <col min="1794" max="1794" width="52.375" style="1" customWidth="1"/>
    <col min="1795" max="1795" width="1" style="1" customWidth="1"/>
    <col min="1796" max="1796" width="18.375" style="1" customWidth="1"/>
    <col min="1797" max="1797" width="1.375" style="1" customWidth="1"/>
    <col min="1798" max="1798" width="18.375" style="1" customWidth="1"/>
    <col min="1799" max="1799" width="1.375" style="1" customWidth="1"/>
    <col min="1800" max="1800" width="1" style="1" customWidth="1"/>
    <col min="1801" max="1801" width="1.375" style="1" customWidth="1"/>
    <col min="1802" max="1802" width="13.375" style="1" bestFit="1" customWidth="1"/>
    <col min="1803" max="1803" width="18.375" style="1" bestFit="1" customWidth="1"/>
    <col min="1804" max="1804" width="16.375" style="1" customWidth="1"/>
    <col min="1805" max="1805" width="14.375" style="1" bestFit="1" customWidth="1"/>
    <col min="1806" max="2048" width="9.375" style="1"/>
    <col min="2049" max="2049" width="12.375" style="1" customWidth="1"/>
    <col min="2050" max="2050" width="52.375" style="1" customWidth="1"/>
    <col min="2051" max="2051" width="1" style="1" customWidth="1"/>
    <col min="2052" max="2052" width="18.375" style="1" customWidth="1"/>
    <col min="2053" max="2053" width="1.375" style="1" customWidth="1"/>
    <col min="2054" max="2054" width="18.375" style="1" customWidth="1"/>
    <col min="2055" max="2055" width="1.375" style="1" customWidth="1"/>
    <col min="2056" max="2056" width="1" style="1" customWidth="1"/>
    <col min="2057" max="2057" width="1.375" style="1" customWidth="1"/>
    <col min="2058" max="2058" width="13.375" style="1" bestFit="1" customWidth="1"/>
    <col min="2059" max="2059" width="18.375" style="1" bestFit="1" customWidth="1"/>
    <col min="2060" max="2060" width="16.375" style="1" customWidth="1"/>
    <col min="2061" max="2061" width="14.375" style="1" bestFit="1" customWidth="1"/>
    <col min="2062" max="2304" width="9.375" style="1"/>
    <col min="2305" max="2305" width="12.375" style="1" customWidth="1"/>
    <col min="2306" max="2306" width="52.375" style="1" customWidth="1"/>
    <col min="2307" max="2307" width="1" style="1" customWidth="1"/>
    <col min="2308" max="2308" width="18.375" style="1" customWidth="1"/>
    <col min="2309" max="2309" width="1.375" style="1" customWidth="1"/>
    <col min="2310" max="2310" width="18.375" style="1" customWidth="1"/>
    <col min="2311" max="2311" width="1.375" style="1" customWidth="1"/>
    <col min="2312" max="2312" width="1" style="1" customWidth="1"/>
    <col min="2313" max="2313" width="1.375" style="1" customWidth="1"/>
    <col min="2314" max="2314" width="13.375" style="1" bestFit="1" customWidth="1"/>
    <col min="2315" max="2315" width="18.375" style="1" bestFit="1" customWidth="1"/>
    <col min="2316" max="2316" width="16.375" style="1" customWidth="1"/>
    <col min="2317" max="2317" width="14.375" style="1" bestFit="1" customWidth="1"/>
    <col min="2318" max="2560" width="9.375" style="1"/>
    <col min="2561" max="2561" width="12.375" style="1" customWidth="1"/>
    <col min="2562" max="2562" width="52.375" style="1" customWidth="1"/>
    <col min="2563" max="2563" width="1" style="1" customWidth="1"/>
    <col min="2564" max="2564" width="18.375" style="1" customWidth="1"/>
    <col min="2565" max="2565" width="1.375" style="1" customWidth="1"/>
    <col min="2566" max="2566" width="18.375" style="1" customWidth="1"/>
    <col min="2567" max="2567" width="1.375" style="1" customWidth="1"/>
    <col min="2568" max="2568" width="1" style="1" customWidth="1"/>
    <col min="2569" max="2569" width="1.375" style="1" customWidth="1"/>
    <col min="2570" max="2570" width="13.375" style="1" bestFit="1" customWidth="1"/>
    <col min="2571" max="2571" width="18.375" style="1" bestFit="1" customWidth="1"/>
    <col min="2572" max="2572" width="16.375" style="1" customWidth="1"/>
    <col min="2573" max="2573" width="14.375" style="1" bestFit="1" customWidth="1"/>
    <col min="2574" max="2816" width="9.375" style="1"/>
    <col min="2817" max="2817" width="12.375" style="1" customWidth="1"/>
    <col min="2818" max="2818" width="52.375" style="1" customWidth="1"/>
    <col min="2819" max="2819" width="1" style="1" customWidth="1"/>
    <col min="2820" max="2820" width="18.375" style="1" customWidth="1"/>
    <col min="2821" max="2821" width="1.375" style="1" customWidth="1"/>
    <col min="2822" max="2822" width="18.375" style="1" customWidth="1"/>
    <col min="2823" max="2823" width="1.375" style="1" customWidth="1"/>
    <col min="2824" max="2824" width="1" style="1" customWidth="1"/>
    <col min="2825" max="2825" width="1.375" style="1" customWidth="1"/>
    <col min="2826" max="2826" width="13.375" style="1" bestFit="1" customWidth="1"/>
    <col min="2827" max="2827" width="18.375" style="1" bestFit="1" customWidth="1"/>
    <col min="2828" max="2828" width="16.375" style="1" customWidth="1"/>
    <col min="2829" max="2829" width="14.375" style="1" bestFit="1" customWidth="1"/>
    <col min="2830" max="3072" width="9.375" style="1"/>
    <col min="3073" max="3073" width="12.375" style="1" customWidth="1"/>
    <col min="3074" max="3074" width="52.375" style="1" customWidth="1"/>
    <col min="3075" max="3075" width="1" style="1" customWidth="1"/>
    <col min="3076" max="3076" width="18.375" style="1" customWidth="1"/>
    <col min="3077" max="3077" width="1.375" style="1" customWidth="1"/>
    <col min="3078" max="3078" width="18.375" style="1" customWidth="1"/>
    <col min="3079" max="3079" width="1.375" style="1" customWidth="1"/>
    <col min="3080" max="3080" width="1" style="1" customWidth="1"/>
    <col min="3081" max="3081" width="1.375" style="1" customWidth="1"/>
    <col min="3082" max="3082" width="13.375" style="1" bestFit="1" customWidth="1"/>
    <col min="3083" max="3083" width="18.375" style="1" bestFit="1" customWidth="1"/>
    <col min="3084" max="3084" width="16.375" style="1" customWidth="1"/>
    <col min="3085" max="3085" width="14.375" style="1" bestFit="1" customWidth="1"/>
    <col min="3086" max="3328" width="9.375" style="1"/>
    <col min="3329" max="3329" width="12.375" style="1" customWidth="1"/>
    <col min="3330" max="3330" width="52.375" style="1" customWidth="1"/>
    <col min="3331" max="3331" width="1" style="1" customWidth="1"/>
    <col min="3332" max="3332" width="18.375" style="1" customWidth="1"/>
    <col min="3333" max="3333" width="1.375" style="1" customWidth="1"/>
    <col min="3334" max="3334" width="18.375" style="1" customWidth="1"/>
    <col min="3335" max="3335" width="1.375" style="1" customWidth="1"/>
    <col min="3336" max="3336" width="1" style="1" customWidth="1"/>
    <col min="3337" max="3337" width="1.375" style="1" customWidth="1"/>
    <col min="3338" max="3338" width="13.375" style="1" bestFit="1" customWidth="1"/>
    <col min="3339" max="3339" width="18.375" style="1" bestFit="1" customWidth="1"/>
    <col min="3340" max="3340" width="16.375" style="1" customWidth="1"/>
    <col min="3341" max="3341" width="14.375" style="1" bestFit="1" customWidth="1"/>
    <col min="3342" max="3584" width="9.375" style="1"/>
    <col min="3585" max="3585" width="12.375" style="1" customWidth="1"/>
    <col min="3586" max="3586" width="52.375" style="1" customWidth="1"/>
    <col min="3587" max="3587" width="1" style="1" customWidth="1"/>
    <col min="3588" max="3588" width="18.375" style="1" customWidth="1"/>
    <col min="3589" max="3589" width="1.375" style="1" customWidth="1"/>
    <col min="3590" max="3590" width="18.375" style="1" customWidth="1"/>
    <col min="3591" max="3591" width="1.375" style="1" customWidth="1"/>
    <col min="3592" max="3592" width="1" style="1" customWidth="1"/>
    <col min="3593" max="3593" width="1.375" style="1" customWidth="1"/>
    <col min="3594" max="3594" width="13.375" style="1" bestFit="1" customWidth="1"/>
    <col min="3595" max="3595" width="18.375" style="1" bestFit="1" customWidth="1"/>
    <col min="3596" max="3596" width="16.375" style="1" customWidth="1"/>
    <col min="3597" max="3597" width="14.375" style="1" bestFit="1" customWidth="1"/>
    <col min="3598" max="3840" width="9.375" style="1"/>
    <col min="3841" max="3841" width="12.375" style="1" customWidth="1"/>
    <col min="3842" max="3842" width="52.375" style="1" customWidth="1"/>
    <col min="3843" max="3843" width="1" style="1" customWidth="1"/>
    <col min="3844" max="3844" width="18.375" style="1" customWidth="1"/>
    <col min="3845" max="3845" width="1.375" style="1" customWidth="1"/>
    <col min="3846" max="3846" width="18.375" style="1" customWidth="1"/>
    <col min="3847" max="3847" width="1.375" style="1" customWidth="1"/>
    <col min="3848" max="3848" width="1" style="1" customWidth="1"/>
    <col min="3849" max="3849" width="1.375" style="1" customWidth="1"/>
    <col min="3850" max="3850" width="13.375" style="1" bestFit="1" customWidth="1"/>
    <col min="3851" max="3851" width="18.375" style="1" bestFit="1" customWidth="1"/>
    <col min="3852" max="3852" width="16.375" style="1" customWidth="1"/>
    <col min="3853" max="3853" width="14.375" style="1" bestFit="1" customWidth="1"/>
    <col min="3854" max="4096" width="9.375" style="1"/>
    <col min="4097" max="4097" width="12.375" style="1" customWidth="1"/>
    <col min="4098" max="4098" width="52.375" style="1" customWidth="1"/>
    <col min="4099" max="4099" width="1" style="1" customWidth="1"/>
    <col min="4100" max="4100" width="18.375" style="1" customWidth="1"/>
    <col min="4101" max="4101" width="1.375" style="1" customWidth="1"/>
    <col min="4102" max="4102" width="18.375" style="1" customWidth="1"/>
    <col min="4103" max="4103" width="1.375" style="1" customWidth="1"/>
    <col min="4104" max="4104" width="1" style="1" customWidth="1"/>
    <col min="4105" max="4105" width="1.375" style="1" customWidth="1"/>
    <col min="4106" max="4106" width="13.375" style="1" bestFit="1" customWidth="1"/>
    <col min="4107" max="4107" width="18.375" style="1" bestFit="1" customWidth="1"/>
    <col min="4108" max="4108" width="16.375" style="1" customWidth="1"/>
    <col min="4109" max="4109" width="14.375" style="1" bestFit="1" customWidth="1"/>
    <col min="4110" max="4352" width="9.375" style="1"/>
    <col min="4353" max="4353" width="12.375" style="1" customWidth="1"/>
    <col min="4354" max="4354" width="52.375" style="1" customWidth="1"/>
    <col min="4355" max="4355" width="1" style="1" customWidth="1"/>
    <col min="4356" max="4356" width="18.375" style="1" customWidth="1"/>
    <col min="4357" max="4357" width="1.375" style="1" customWidth="1"/>
    <col min="4358" max="4358" width="18.375" style="1" customWidth="1"/>
    <col min="4359" max="4359" width="1.375" style="1" customWidth="1"/>
    <col min="4360" max="4360" width="1" style="1" customWidth="1"/>
    <col min="4361" max="4361" width="1.375" style="1" customWidth="1"/>
    <col min="4362" max="4362" width="13.375" style="1" bestFit="1" customWidth="1"/>
    <col min="4363" max="4363" width="18.375" style="1" bestFit="1" customWidth="1"/>
    <col min="4364" max="4364" width="16.375" style="1" customWidth="1"/>
    <col min="4365" max="4365" width="14.375" style="1" bestFit="1" customWidth="1"/>
    <col min="4366" max="4608" width="9.375" style="1"/>
    <col min="4609" max="4609" width="12.375" style="1" customWidth="1"/>
    <col min="4610" max="4610" width="52.375" style="1" customWidth="1"/>
    <col min="4611" max="4611" width="1" style="1" customWidth="1"/>
    <col min="4612" max="4612" width="18.375" style="1" customWidth="1"/>
    <col min="4613" max="4613" width="1.375" style="1" customWidth="1"/>
    <col min="4614" max="4614" width="18.375" style="1" customWidth="1"/>
    <col min="4615" max="4615" width="1.375" style="1" customWidth="1"/>
    <col min="4616" max="4616" width="1" style="1" customWidth="1"/>
    <col min="4617" max="4617" width="1.375" style="1" customWidth="1"/>
    <col min="4618" max="4618" width="13.375" style="1" bestFit="1" customWidth="1"/>
    <col min="4619" max="4619" width="18.375" style="1" bestFit="1" customWidth="1"/>
    <col min="4620" max="4620" width="16.375" style="1" customWidth="1"/>
    <col min="4621" max="4621" width="14.375" style="1" bestFit="1" customWidth="1"/>
    <col min="4622" max="4864" width="9.375" style="1"/>
    <col min="4865" max="4865" width="12.375" style="1" customWidth="1"/>
    <col min="4866" max="4866" width="52.375" style="1" customWidth="1"/>
    <col min="4867" max="4867" width="1" style="1" customWidth="1"/>
    <col min="4868" max="4868" width="18.375" style="1" customWidth="1"/>
    <col min="4869" max="4869" width="1.375" style="1" customWidth="1"/>
    <col min="4870" max="4870" width="18.375" style="1" customWidth="1"/>
    <col min="4871" max="4871" width="1.375" style="1" customWidth="1"/>
    <col min="4872" max="4872" width="1" style="1" customWidth="1"/>
    <col min="4873" max="4873" width="1.375" style="1" customWidth="1"/>
    <col min="4874" max="4874" width="13.375" style="1" bestFit="1" customWidth="1"/>
    <col min="4875" max="4875" width="18.375" style="1" bestFit="1" customWidth="1"/>
    <col min="4876" max="4876" width="16.375" style="1" customWidth="1"/>
    <col min="4877" max="4877" width="14.375" style="1" bestFit="1" customWidth="1"/>
    <col min="4878" max="5120" width="9.375" style="1"/>
    <col min="5121" max="5121" width="12.375" style="1" customWidth="1"/>
    <col min="5122" max="5122" width="52.375" style="1" customWidth="1"/>
    <col min="5123" max="5123" width="1" style="1" customWidth="1"/>
    <col min="5124" max="5124" width="18.375" style="1" customWidth="1"/>
    <col min="5125" max="5125" width="1.375" style="1" customWidth="1"/>
    <col min="5126" max="5126" width="18.375" style="1" customWidth="1"/>
    <col min="5127" max="5127" width="1.375" style="1" customWidth="1"/>
    <col min="5128" max="5128" width="1" style="1" customWidth="1"/>
    <col min="5129" max="5129" width="1.375" style="1" customWidth="1"/>
    <col min="5130" max="5130" width="13.375" style="1" bestFit="1" customWidth="1"/>
    <col min="5131" max="5131" width="18.375" style="1" bestFit="1" customWidth="1"/>
    <col min="5132" max="5132" width="16.375" style="1" customWidth="1"/>
    <col min="5133" max="5133" width="14.375" style="1" bestFit="1" customWidth="1"/>
    <col min="5134" max="5376" width="9.375" style="1"/>
    <col min="5377" max="5377" width="12.375" style="1" customWidth="1"/>
    <col min="5378" max="5378" width="52.375" style="1" customWidth="1"/>
    <col min="5379" max="5379" width="1" style="1" customWidth="1"/>
    <col min="5380" max="5380" width="18.375" style="1" customWidth="1"/>
    <col min="5381" max="5381" width="1.375" style="1" customWidth="1"/>
    <col min="5382" max="5382" width="18.375" style="1" customWidth="1"/>
    <col min="5383" max="5383" width="1.375" style="1" customWidth="1"/>
    <col min="5384" max="5384" width="1" style="1" customWidth="1"/>
    <col min="5385" max="5385" width="1.375" style="1" customWidth="1"/>
    <col min="5386" max="5386" width="13.375" style="1" bestFit="1" customWidth="1"/>
    <col min="5387" max="5387" width="18.375" style="1" bestFit="1" customWidth="1"/>
    <col min="5388" max="5388" width="16.375" style="1" customWidth="1"/>
    <col min="5389" max="5389" width="14.375" style="1" bestFit="1" customWidth="1"/>
    <col min="5390" max="5632" width="9.375" style="1"/>
    <col min="5633" max="5633" width="12.375" style="1" customWidth="1"/>
    <col min="5634" max="5634" width="52.375" style="1" customWidth="1"/>
    <col min="5635" max="5635" width="1" style="1" customWidth="1"/>
    <col min="5636" max="5636" width="18.375" style="1" customWidth="1"/>
    <col min="5637" max="5637" width="1.375" style="1" customWidth="1"/>
    <col min="5638" max="5638" width="18.375" style="1" customWidth="1"/>
    <col min="5639" max="5639" width="1.375" style="1" customWidth="1"/>
    <col min="5640" max="5640" width="1" style="1" customWidth="1"/>
    <col min="5641" max="5641" width="1.375" style="1" customWidth="1"/>
    <col min="5642" max="5642" width="13.375" style="1" bestFit="1" customWidth="1"/>
    <col min="5643" max="5643" width="18.375" style="1" bestFit="1" customWidth="1"/>
    <col min="5644" max="5644" width="16.375" style="1" customWidth="1"/>
    <col min="5645" max="5645" width="14.375" style="1" bestFit="1" customWidth="1"/>
    <col min="5646" max="5888" width="9.375" style="1"/>
    <col min="5889" max="5889" width="12.375" style="1" customWidth="1"/>
    <col min="5890" max="5890" width="52.375" style="1" customWidth="1"/>
    <col min="5891" max="5891" width="1" style="1" customWidth="1"/>
    <col min="5892" max="5892" width="18.375" style="1" customWidth="1"/>
    <col min="5893" max="5893" width="1.375" style="1" customWidth="1"/>
    <col min="5894" max="5894" width="18.375" style="1" customWidth="1"/>
    <col min="5895" max="5895" width="1.375" style="1" customWidth="1"/>
    <col min="5896" max="5896" width="1" style="1" customWidth="1"/>
    <col min="5897" max="5897" width="1.375" style="1" customWidth="1"/>
    <col min="5898" max="5898" width="13.375" style="1" bestFit="1" customWidth="1"/>
    <col min="5899" max="5899" width="18.375" style="1" bestFit="1" customWidth="1"/>
    <col min="5900" max="5900" width="16.375" style="1" customWidth="1"/>
    <col min="5901" max="5901" width="14.375" style="1" bestFit="1" customWidth="1"/>
    <col min="5902" max="6144" width="9.375" style="1"/>
    <col min="6145" max="6145" width="12.375" style="1" customWidth="1"/>
    <col min="6146" max="6146" width="52.375" style="1" customWidth="1"/>
    <col min="6147" max="6147" width="1" style="1" customWidth="1"/>
    <col min="6148" max="6148" width="18.375" style="1" customWidth="1"/>
    <col min="6149" max="6149" width="1.375" style="1" customWidth="1"/>
    <col min="6150" max="6150" width="18.375" style="1" customWidth="1"/>
    <col min="6151" max="6151" width="1.375" style="1" customWidth="1"/>
    <col min="6152" max="6152" width="1" style="1" customWidth="1"/>
    <col min="6153" max="6153" width="1.375" style="1" customWidth="1"/>
    <col min="6154" max="6154" width="13.375" style="1" bestFit="1" customWidth="1"/>
    <col min="6155" max="6155" width="18.375" style="1" bestFit="1" customWidth="1"/>
    <col min="6156" max="6156" width="16.375" style="1" customWidth="1"/>
    <col min="6157" max="6157" width="14.375" style="1" bestFit="1" customWidth="1"/>
    <col min="6158" max="6400" width="9.375" style="1"/>
    <col min="6401" max="6401" width="12.375" style="1" customWidth="1"/>
    <col min="6402" max="6402" width="52.375" style="1" customWidth="1"/>
    <col min="6403" max="6403" width="1" style="1" customWidth="1"/>
    <col min="6404" max="6404" width="18.375" style="1" customWidth="1"/>
    <col min="6405" max="6405" width="1.375" style="1" customWidth="1"/>
    <col min="6406" max="6406" width="18.375" style="1" customWidth="1"/>
    <col min="6407" max="6407" width="1.375" style="1" customWidth="1"/>
    <col min="6408" max="6408" width="1" style="1" customWidth="1"/>
    <col min="6409" max="6409" width="1.375" style="1" customWidth="1"/>
    <col min="6410" max="6410" width="13.375" style="1" bestFit="1" customWidth="1"/>
    <col min="6411" max="6411" width="18.375" style="1" bestFit="1" customWidth="1"/>
    <col min="6412" max="6412" width="16.375" style="1" customWidth="1"/>
    <col min="6413" max="6413" width="14.375" style="1" bestFit="1" customWidth="1"/>
    <col min="6414" max="6656" width="9.375" style="1"/>
    <col min="6657" max="6657" width="12.375" style="1" customWidth="1"/>
    <col min="6658" max="6658" width="52.375" style="1" customWidth="1"/>
    <col min="6659" max="6659" width="1" style="1" customWidth="1"/>
    <col min="6660" max="6660" width="18.375" style="1" customWidth="1"/>
    <col min="6661" max="6661" width="1.375" style="1" customWidth="1"/>
    <col min="6662" max="6662" width="18.375" style="1" customWidth="1"/>
    <col min="6663" max="6663" width="1.375" style="1" customWidth="1"/>
    <col min="6664" max="6664" width="1" style="1" customWidth="1"/>
    <col min="6665" max="6665" width="1.375" style="1" customWidth="1"/>
    <col min="6666" max="6666" width="13.375" style="1" bestFit="1" customWidth="1"/>
    <col min="6667" max="6667" width="18.375" style="1" bestFit="1" customWidth="1"/>
    <col min="6668" max="6668" width="16.375" style="1" customWidth="1"/>
    <col min="6669" max="6669" width="14.375" style="1" bestFit="1" customWidth="1"/>
    <col min="6670" max="6912" width="9.375" style="1"/>
    <col min="6913" max="6913" width="12.375" style="1" customWidth="1"/>
    <col min="6914" max="6914" width="52.375" style="1" customWidth="1"/>
    <col min="6915" max="6915" width="1" style="1" customWidth="1"/>
    <col min="6916" max="6916" width="18.375" style="1" customWidth="1"/>
    <col min="6917" max="6917" width="1.375" style="1" customWidth="1"/>
    <col min="6918" max="6918" width="18.375" style="1" customWidth="1"/>
    <col min="6919" max="6919" width="1.375" style="1" customWidth="1"/>
    <col min="6920" max="6920" width="1" style="1" customWidth="1"/>
    <col min="6921" max="6921" width="1.375" style="1" customWidth="1"/>
    <col min="6922" max="6922" width="13.375" style="1" bestFit="1" customWidth="1"/>
    <col min="6923" max="6923" width="18.375" style="1" bestFit="1" customWidth="1"/>
    <col min="6924" max="6924" width="16.375" style="1" customWidth="1"/>
    <col min="6925" max="6925" width="14.375" style="1" bestFit="1" customWidth="1"/>
    <col min="6926" max="7168" width="9.375" style="1"/>
    <col min="7169" max="7169" width="12.375" style="1" customWidth="1"/>
    <col min="7170" max="7170" width="52.375" style="1" customWidth="1"/>
    <col min="7171" max="7171" width="1" style="1" customWidth="1"/>
    <col min="7172" max="7172" width="18.375" style="1" customWidth="1"/>
    <col min="7173" max="7173" width="1.375" style="1" customWidth="1"/>
    <col min="7174" max="7174" width="18.375" style="1" customWidth="1"/>
    <col min="7175" max="7175" width="1.375" style="1" customWidth="1"/>
    <col min="7176" max="7176" width="1" style="1" customWidth="1"/>
    <col min="7177" max="7177" width="1.375" style="1" customWidth="1"/>
    <col min="7178" max="7178" width="13.375" style="1" bestFit="1" customWidth="1"/>
    <col min="7179" max="7179" width="18.375" style="1" bestFit="1" customWidth="1"/>
    <col min="7180" max="7180" width="16.375" style="1" customWidth="1"/>
    <col min="7181" max="7181" width="14.375" style="1" bestFit="1" customWidth="1"/>
    <col min="7182" max="7424" width="9.375" style="1"/>
    <col min="7425" max="7425" width="12.375" style="1" customWidth="1"/>
    <col min="7426" max="7426" width="52.375" style="1" customWidth="1"/>
    <col min="7427" max="7427" width="1" style="1" customWidth="1"/>
    <col min="7428" max="7428" width="18.375" style="1" customWidth="1"/>
    <col min="7429" max="7429" width="1.375" style="1" customWidth="1"/>
    <col min="7430" max="7430" width="18.375" style="1" customWidth="1"/>
    <col min="7431" max="7431" width="1.375" style="1" customWidth="1"/>
    <col min="7432" max="7432" width="1" style="1" customWidth="1"/>
    <col min="7433" max="7433" width="1.375" style="1" customWidth="1"/>
    <col min="7434" max="7434" width="13.375" style="1" bestFit="1" customWidth="1"/>
    <col min="7435" max="7435" width="18.375" style="1" bestFit="1" customWidth="1"/>
    <col min="7436" max="7436" width="16.375" style="1" customWidth="1"/>
    <col min="7437" max="7437" width="14.375" style="1" bestFit="1" customWidth="1"/>
    <col min="7438" max="7680" width="9.375" style="1"/>
    <col min="7681" max="7681" width="12.375" style="1" customWidth="1"/>
    <col min="7682" max="7682" width="52.375" style="1" customWidth="1"/>
    <col min="7683" max="7683" width="1" style="1" customWidth="1"/>
    <col min="7684" max="7684" width="18.375" style="1" customWidth="1"/>
    <col min="7685" max="7685" width="1.375" style="1" customWidth="1"/>
    <col min="7686" max="7686" width="18.375" style="1" customWidth="1"/>
    <col min="7687" max="7687" width="1.375" style="1" customWidth="1"/>
    <col min="7688" max="7688" width="1" style="1" customWidth="1"/>
    <col min="7689" max="7689" width="1.375" style="1" customWidth="1"/>
    <col min="7690" max="7690" width="13.375" style="1" bestFit="1" customWidth="1"/>
    <col min="7691" max="7691" width="18.375" style="1" bestFit="1" customWidth="1"/>
    <col min="7692" max="7692" width="16.375" style="1" customWidth="1"/>
    <col min="7693" max="7693" width="14.375" style="1" bestFit="1" customWidth="1"/>
    <col min="7694" max="7936" width="9.375" style="1"/>
    <col min="7937" max="7937" width="12.375" style="1" customWidth="1"/>
    <col min="7938" max="7938" width="52.375" style="1" customWidth="1"/>
    <col min="7939" max="7939" width="1" style="1" customWidth="1"/>
    <col min="7940" max="7940" width="18.375" style="1" customWidth="1"/>
    <col min="7941" max="7941" width="1.375" style="1" customWidth="1"/>
    <col min="7942" max="7942" width="18.375" style="1" customWidth="1"/>
    <col min="7943" max="7943" width="1.375" style="1" customWidth="1"/>
    <col min="7944" max="7944" width="1" style="1" customWidth="1"/>
    <col min="7945" max="7945" width="1.375" style="1" customWidth="1"/>
    <col min="7946" max="7946" width="13.375" style="1" bestFit="1" customWidth="1"/>
    <col min="7947" max="7947" width="18.375" style="1" bestFit="1" customWidth="1"/>
    <col min="7948" max="7948" width="16.375" style="1" customWidth="1"/>
    <col min="7949" max="7949" width="14.375" style="1" bestFit="1" customWidth="1"/>
    <col min="7950" max="8192" width="9.375" style="1"/>
    <col min="8193" max="8193" width="12.375" style="1" customWidth="1"/>
    <col min="8194" max="8194" width="52.375" style="1" customWidth="1"/>
    <col min="8195" max="8195" width="1" style="1" customWidth="1"/>
    <col min="8196" max="8196" width="18.375" style="1" customWidth="1"/>
    <col min="8197" max="8197" width="1.375" style="1" customWidth="1"/>
    <col min="8198" max="8198" width="18.375" style="1" customWidth="1"/>
    <col min="8199" max="8199" width="1.375" style="1" customWidth="1"/>
    <col min="8200" max="8200" width="1" style="1" customWidth="1"/>
    <col min="8201" max="8201" width="1.375" style="1" customWidth="1"/>
    <col min="8202" max="8202" width="13.375" style="1" bestFit="1" customWidth="1"/>
    <col min="8203" max="8203" width="18.375" style="1" bestFit="1" customWidth="1"/>
    <col min="8204" max="8204" width="16.375" style="1" customWidth="1"/>
    <col min="8205" max="8205" width="14.375" style="1" bestFit="1" customWidth="1"/>
    <col min="8206" max="8448" width="9.375" style="1"/>
    <col min="8449" max="8449" width="12.375" style="1" customWidth="1"/>
    <col min="8450" max="8450" width="52.375" style="1" customWidth="1"/>
    <col min="8451" max="8451" width="1" style="1" customWidth="1"/>
    <col min="8452" max="8452" width="18.375" style="1" customWidth="1"/>
    <col min="8453" max="8453" width="1.375" style="1" customWidth="1"/>
    <col min="8454" max="8454" width="18.375" style="1" customWidth="1"/>
    <col min="8455" max="8455" width="1.375" style="1" customWidth="1"/>
    <col min="8456" max="8456" width="1" style="1" customWidth="1"/>
    <col min="8457" max="8457" width="1.375" style="1" customWidth="1"/>
    <col min="8458" max="8458" width="13.375" style="1" bestFit="1" customWidth="1"/>
    <col min="8459" max="8459" width="18.375" style="1" bestFit="1" customWidth="1"/>
    <col min="8460" max="8460" width="16.375" style="1" customWidth="1"/>
    <col min="8461" max="8461" width="14.375" style="1" bestFit="1" customWidth="1"/>
    <col min="8462" max="8704" width="9.375" style="1"/>
    <col min="8705" max="8705" width="12.375" style="1" customWidth="1"/>
    <col min="8706" max="8706" width="52.375" style="1" customWidth="1"/>
    <col min="8707" max="8707" width="1" style="1" customWidth="1"/>
    <col min="8708" max="8708" width="18.375" style="1" customWidth="1"/>
    <col min="8709" max="8709" width="1.375" style="1" customWidth="1"/>
    <col min="8710" max="8710" width="18.375" style="1" customWidth="1"/>
    <col min="8711" max="8711" width="1.375" style="1" customWidth="1"/>
    <col min="8712" max="8712" width="1" style="1" customWidth="1"/>
    <col min="8713" max="8713" width="1.375" style="1" customWidth="1"/>
    <col min="8714" max="8714" width="13.375" style="1" bestFit="1" customWidth="1"/>
    <col min="8715" max="8715" width="18.375" style="1" bestFit="1" customWidth="1"/>
    <col min="8716" max="8716" width="16.375" style="1" customWidth="1"/>
    <col min="8717" max="8717" width="14.375" style="1" bestFit="1" customWidth="1"/>
    <col min="8718" max="8960" width="9.375" style="1"/>
    <col min="8961" max="8961" width="12.375" style="1" customWidth="1"/>
    <col min="8962" max="8962" width="52.375" style="1" customWidth="1"/>
    <col min="8963" max="8963" width="1" style="1" customWidth="1"/>
    <col min="8964" max="8964" width="18.375" style="1" customWidth="1"/>
    <col min="8965" max="8965" width="1.375" style="1" customWidth="1"/>
    <col min="8966" max="8966" width="18.375" style="1" customWidth="1"/>
    <col min="8967" max="8967" width="1.375" style="1" customWidth="1"/>
    <col min="8968" max="8968" width="1" style="1" customWidth="1"/>
    <col min="8969" max="8969" width="1.375" style="1" customWidth="1"/>
    <col min="8970" max="8970" width="13.375" style="1" bestFit="1" customWidth="1"/>
    <col min="8971" max="8971" width="18.375" style="1" bestFit="1" customWidth="1"/>
    <col min="8972" max="8972" width="16.375" style="1" customWidth="1"/>
    <col min="8973" max="8973" width="14.375" style="1" bestFit="1" customWidth="1"/>
    <col min="8974" max="9216" width="9.375" style="1"/>
    <col min="9217" max="9217" width="12.375" style="1" customWidth="1"/>
    <col min="9218" max="9218" width="52.375" style="1" customWidth="1"/>
    <col min="9219" max="9219" width="1" style="1" customWidth="1"/>
    <col min="9220" max="9220" width="18.375" style="1" customWidth="1"/>
    <col min="9221" max="9221" width="1.375" style="1" customWidth="1"/>
    <col min="9222" max="9222" width="18.375" style="1" customWidth="1"/>
    <col min="9223" max="9223" width="1.375" style="1" customWidth="1"/>
    <col min="9224" max="9224" width="1" style="1" customWidth="1"/>
    <col min="9225" max="9225" width="1.375" style="1" customWidth="1"/>
    <col min="9226" max="9226" width="13.375" style="1" bestFit="1" customWidth="1"/>
    <col min="9227" max="9227" width="18.375" style="1" bestFit="1" customWidth="1"/>
    <col min="9228" max="9228" width="16.375" style="1" customWidth="1"/>
    <col min="9229" max="9229" width="14.375" style="1" bestFit="1" customWidth="1"/>
    <col min="9230" max="9472" width="9.375" style="1"/>
    <col min="9473" max="9473" width="12.375" style="1" customWidth="1"/>
    <col min="9474" max="9474" width="52.375" style="1" customWidth="1"/>
    <col min="9475" max="9475" width="1" style="1" customWidth="1"/>
    <col min="9476" max="9476" width="18.375" style="1" customWidth="1"/>
    <col min="9477" max="9477" width="1.375" style="1" customWidth="1"/>
    <col min="9478" max="9478" width="18.375" style="1" customWidth="1"/>
    <col min="9479" max="9479" width="1.375" style="1" customWidth="1"/>
    <col min="9480" max="9480" width="1" style="1" customWidth="1"/>
    <col min="9481" max="9481" width="1.375" style="1" customWidth="1"/>
    <col min="9482" max="9482" width="13.375" style="1" bestFit="1" customWidth="1"/>
    <col min="9483" max="9483" width="18.375" style="1" bestFit="1" customWidth="1"/>
    <col min="9484" max="9484" width="16.375" style="1" customWidth="1"/>
    <col min="9485" max="9485" width="14.375" style="1" bestFit="1" customWidth="1"/>
    <col min="9486" max="9728" width="9.375" style="1"/>
    <col min="9729" max="9729" width="12.375" style="1" customWidth="1"/>
    <col min="9730" max="9730" width="52.375" style="1" customWidth="1"/>
    <col min="9731" max="9731" width="1" style="1" customWidth="1"/>
    <col min="9732" max="9732" width="18.375" style="1" customWidth="1"/>
    <col min="9733" max="9733" width="1.375" style="1" customWidth="1"/>
    <col min="9734" max="9734" width="18.375" style="1" customWidth="1"/>
    <col min="9735" max="9735" width="1.375" style="1" customWidth="1"/>
    <col min="9736" max="9736" width="1" style="1" customWidth="1"/>
    <col min="9737" max="9737" width="1.375" style="1" customWidth="1"/>
    <col min="9738" max="9738" width="13.375" style="1" bestFit="1" customWidth="1"/>
    <col min="9739" max="9739" width="18.375" style="1" bestFit="1" customWidth="1"/>
    <col min="9740" max="9740" width="16.375" style="1" customWidth="1"/>
    <col min="9741" max="9741" width="14.375" style="1" bestFit="1" customWidth="1"/>
    <col min="9742" max="9984" width="9.375" style="1"/>
    <col min="9985" max="9985" width="12.375" style="1" customWidth="1"/>
    <col min="9986" max="9986" width="52.375" style="1" customWidth="1"/>
    <col min="9987" max="9987" width="1" style="1" customWidth="1"/>
    <col min="9988" max="9988" width="18.375" style="1" customWidth="1"/>
    <col min="9989" max="9989" width="1.375" style="1" customWidth="1"/>
    <col min="9990" max="9990" width="18.375" style="1" customWidth="1"/>
    <col min="9991" max="9991" width="1.375" style="1" customWidth="1"/>
    <col min="9992" max="9992" width="1" style="1" customWidth="1"/>
    <col min="9993" max="9993" width="1.375" style="1" customWidth="1"/>
    <col min="9994" max="9994" width="13.375" style="1" bestFit="1" customWidth="1"/>
    <col min="9995" max="9995" width="18.375" style="1" bestFit="1" customWidth="1"/>
    <col min="9996" max="9996" width="16.375" style="1" customWidth="1"/>
    <col min="9997" max="9997" width="14.375" style="1" bestFit="1" customWidth="1"/>
    <col min="9998" max="10240" width="9.375" style="1"/>
    <col min="10241" max="10241" width="12.375" style="1" customWidth="1"/>
    <col min="10242" max="10242" width="52.375" style="1" customWidth="1"/>
    <col min="10243" max="10243" width="1" style="1" customWidth="1"/>
    <col min="10244" max="10244" width="18.375" style="1" customWidth="1"/>
    <col min="10245" max="10245" width="1.375" style="1" customWidth="1"/>
    <col min="10246" max="10246" width="18.375" style="1" customWidth="1"/>
    <col min="10247" max="10247" width="1.375" style="1" customWidth="1"/>
    <col min="10248" max="10248" width="1" style="1" customWidth="1"/>
    <col min="10249" max="10249" width="1.375" style="1" customWidth="1"/>
    <col min="10250" max="10250" width="13.375" style="1" bestFit="1" customWidth="1"/>
    <col min="10251" max="10251" width="18.375" style="1" bestFit="1" customWidth="1"/>
    <col min="10252" max="10252" width="16.375" style="1" customWidth="1"/>
    <col min="10253" max="10253" width="14.375" style="1" bestFit="1" customWidth="1"/>
    <col min="10254" max="10496" width="9.375" style="1"/>
    <col min="10497" max="10497" width="12.375" style="1" customWidth="1"/>
    <col min="10498" max="10498" width="52.375" style="1" customWidth="1"/>
    <col min="10499" max="10499" width="1" style="1" customWidth="1"/>
    <col min="10500" max="10500" width="18.375" style="1" customWidth="1"/>
    <col min="10501" max="10501" width="1.375" style="1" customWidth="1"/>
    <col min="10502" max="10502" width="18.375" style="1" customWidth="1"/>
    <col min="10503" max="10503" width="1.375" style="1" customWidth="1"/>
    <col min="10504" max="10504" width="1" style="1" customWidth="1"/>
    <col min="10505" max="10505" width="1.375" style="1" customWidth="1"/>
    <col min="10506" max="10506" width="13.375" style="1" bestFit="1" customWidth="1"/>
    <col min="10507" max="10507" width="18.375" style="1" bestFit="1" customWidth="1"/>
    <col min="10508" max="10508" width="16.375" style="1" customWidth="1"/>
    <col min="10509" max="10509" width="14.375" style="1" bestFit="1" customWidth="1"/>
    <col min="10510" max="10752" width="9.375" style="1"/>
    <col min="10753" max="10753" width="12.375" style="1" customWidth="1"/>
    <col min="10754" max="10754" width="52.375" style="1" customWidth="1"/>
    <col min="10755" max="10755" width="1" style="1" customWidth="1"/>
    <col min="10756" max="10756" width="18.375" style="1" customWidth="1"/>
    <col min="10757" max="10757" width="1.375" style="1" customWidth="1"/>
    <col min="10758" max="10758" width="18.375" style="1" customWidth="1"/>
    <col min="10759" max="10759" width="1.375" style="1" customWidth="1"/>
    <col min="10760" max="10760" width="1" style="1" customWidth="1"/>
    <col min="10761" max="10761" width="1.375" style="1" customWidth="1"/>
    <col min="10762" max="10762" width="13.375" style="1" bestFit="1" customWidth="1"/>
    <col min="10763" max="10763" width="18.375" style="1" bestFit="1" customWidth="1"/>
    <col min="10764" max="10764" width="16.375" style="1" customWidth="1"/>
    <col min="10765" max="10765" width="14.375" style="1" bestFit="1" customWidth="1"/>
    <col min="10766" max="11008" width="9.375" style="1"/>
    <col min="11009" max="11009" width="12.375" style="1" customWidth="1"/>
    <col min="11010" max="11010" width="52.375" style="1" customWidth="1"/>
    <col min="11011" max="11011" width="1" style="1" customWidth="1"/>
    <col min="11012" max="11012" width="18.375" style="1" customWidth="1"/>
    <col min="11013" max="11013" width="1.375" style="1" customWidth="1"/>
    <col min="11014" max="11014" width="18.375" style="1" customWidth="1"/>
    <col min="11015" max="11015" width="1.375" style="1" customWidth="1"/>
    <col min="11016" max="11016" width="1" style="1" customWidth="1"/>
    <col min="11017" max="11017" width="1.375" style="1" customWidth="1"/>
    <col min="11018" max="11018" width="13.375" style="1" bestFit="1" customWidth="1"/>
    <col min="11019" max="11019" width="18.375" style="1" bestFit="1" customWidth="1"/>
    <col min="11020" max="11020" width="16.375" style="1" customWidth="1"/>
    <col min="11021" max="11021" width="14.375" style="1" bestFit="1" customWidth="1"/>
    <col min="11022" max="11264" width="9.375" style="1"/>
    <col min="11265" max="11265" width="12.375" style="1" customWidth="1"/>
    <col min="11266" max="11266" width="52.375" style="1" customWidth="1"/>
    <col min="11267" max="11267" width="1" style="1" customWidth="1"/>
    <col min="11268" max="11268" width="18.375" style="1" customWidth="1"/>
    <col min="11269" max="11269" width="1.375" style="1" customWidth="1"/>
    <col min="11270" max="11270" width="18.375" style="1" customWidth="1"/>
    <col min="11271" max="11271" width="1.375" style="1" customWidth="1"/>
    <col min="11272" max="11272" width="1" style="1" customWidth="1"/>
    <col min="11273" max="11273" width="1.375" style="1" customWidth="1"/>
    <col min="11274" max="11274" width="13.375" style="1" bestFit="1" customWidth="1"/>
    <col min="11275" max="11275" width="18.375" style="1" bestFit="1" customWidth="1"/>
    <col min="11276" max="11276" width="16.375" style="1" customWidth="1"/>
    <col min="11277" max="11277" width="14.375" style="1" bestFit="1" customWidth="1"/>
    <col min="11278" max="11520" width="9.375" style="1"/>
    <col min="11521" max="11521" width="12.375" style="1" customWidth="1"/>
    <col min="11522" max="11522" width="52.375" style="1" customWidth="1"/>
    <col min="11523" max="11523" width="1" style="1" customWidth="1"/>
    <col min="11524" max="11524" width="18.375" style="1" customWidth="1"/>
    <col min="11525" max="11525" width="1.375" style="1" customWidth="1"/>
    <col min="11526" max="11526" width="18.375" style="1" customWidth="1"/>
    <col min="11527" max="11527" width="1.375" style="1" customWidth="1"/>
    <col min="11528" max="11528" width="1" style="1" customWidth="1"/>
    <col min="11529" max="11529" width="1.375" style="1" customWidth="1"/>
    <col min="11530" max="11530" width="13.375" style="1" bestFit="1" customWidth="1"/>
    <col min="11531" max="11531" width="18.375" style="1" bestFit="1" customWidth="1"/>
    <col min="11532" max="11532" width="16.375" style="1" customWidth="1"/>
    <col min="11533" max="11533" width="14.375" style="1" bestFit="1" customWidth="1"/>
    <col min="11534" max="11776" width="9.375" style="1"/>
    <col min="11777" max="11777" width="12.375" style="1" customWidth="1"/>
    <col min="11778" max="11778" width="52.375" style="1" customWidth="1"/>
    <col min="11779" max="11779" width="1" style="1" customWidth="1"/>
    <col min="11780" max="11780" width="18.375" style="1" customWidth="1"/>
    <col min="11781" max="11781" width="1.375" style="1" customWidth="1"/>
    <col min="11782" max="11782" width="18.375" style="1" customWidth="1"/>
    <col min="11783" max="11783" width="1.375" style="1" customWidth="1"/>
    <col min="11784" max="11784" width="1" style="1" customWidth="1"/>
    <col min="11785" max="11785" width="1.375" style="1" customWidth="1"/>
    <col min="11786" max="11786" width="13.375" style="1" bestFit="1" customWidth="1"/>
    <col min="11787" max="11787" width="18.375" style="1" bestFit="1" customWidth="1"/>
    <col min="11788" max="11788" width="16.375" style="1" customWidth="1"/>
    <col min="11789" max="11789" width="14.375" style="1" bestFit="1" customWidth="1"/>
    <col min="11790" max="12032" width="9.375" style="1"/>
    <col min="12033" max="12033" width="12.375" style="1" customWidth="1"/>
    <col min="12034" max="12034" width="52.375" style="1" customWidth="1"/>
    <col min="12035" max="12035" width="1" style="1" customWidth="1"/>
    <col min="12036" max="12036" width="18.375" style="1" customWidth="1"/>
    <col min="12037" max="12037" width="1.375" style="1" customWidth="1"/>
    <col min="12038" max="12038" width="18.375" style="1" customWidth="1"/>
    <col min="12039" max="12039" width="1.375" style="1" customWidth="1"/>
    <col min="12040" max="12040" width="1" style="1" customWidth="1"/>
    <col min="12041" max="12041" width="1.375" style="1" customWidth="1"/>
    <col min="12042" max="12042" width="13.375" style="1" bestFit="1" customWidth="1"/>
    <col min="12043" max="12043" width="18.375" style="1" bestFit="1" customWidth="1"/>
    <col min="12044" max="12044" width="16.375" style="1" customWidth="1"/>
    <col min="12045" max="12045" width="14.375" style="1" bestFit="1" customWidth="1"/>
    <col min="12046" max="12288" width="9.375" style="1"/>
    <col min="12289" max="12289" width="12.375" style="1" customWidth="1"/>
    <col min="12290" max="12290" width="52.375" style="1" customWidth="1"/>
    <col min="12291" max="12291" width="1" style="1" customWidth="1"/>
    <col min="12292" max="12292" width="18.375" style="1" customWidth="1"/>
    <col min="12293" max="12293" width="1.375" style="1" customWidth="1"/>
    <col min="12294" max="12294" width="18.375" style="1" customWidth="1"/>
    <col min="12295" max="12295" width="1.375" style="1" customWidth="1"/>
    <col min="12296" max="12296" width="1" style="1" customWidth="1"/>
    <col min="12297" max="12297" width="1.375" style="1" customWidth="1"/>
    <col min="12298" max="12298" width="13.375" style="1" bestFit="1" customWidth="1"/>
    <col min="12299" max="12299" width="18.375" style="1" bestFit="1" customWidth="1"/>
    <col min="12300" max="12300" width="16.375" style="1" customWidth="1"/>
    <col min="12301" max="12301" width="14.375" style="1" bestFit="1" customWidth="1"/>
    <col min="12302" max="12544" width="9.375" style="1"/>
    <col min="12545" max="12545" width="12.375" style="1" customWidth="1"/>
    <col min="12546" max="12546" width="52.375" style="1" customWidth="1"/>
    <col min="12547" max="12547" width="1" style="1" customWidth="1"/>
    <col min="12548" max="12548" width="18.375" style="1" customWidth="1"/>
    <col min="12549" max="12549" width="1.375" style="1" customWidth="1"/>
    <col min="12550" max="12550" width="18.375" style="1" customWidth="1"/>
    <col min="12551" max="12551" width="1.375" style="1" customWidth="1"/>
    <col min="12552" max="12552" width="1" style="1" customWidth="1"/>
    <col min="12553" max="12553" width="1.375" style="1" customWidth="1"/>
    <col min="12554" max="12554" width="13.375" style="1" bestFit="1" customWidth="1"/>
    <col min="12555" max="12555" width="18.375" style="1" bestFit="1" customWidth="1"/>
    <col min="12556" max="12556" width="16.375" style="1" customWidth="1"/>
    <col min="12557" max="12557" width="14.375" style="1" bestFit="1" customWidth="1"/>
    <col min="12558" max="12800" width="9.375" style="1"/>
    <col min="12801" max="12801" width="12.375" style="1" customWidth="1"/>
    <col min="12802" max="12802" width="52.375" style="1" customWidth="1"/>
    <col min="12803" max="12803" width="1" style="1" customWidth="1"/>
    <col min="12804" max="12804" width="18.375" style="1" customWidth="1"/>
    <col min="12805" max="12805" width="1.375" style="1" customWidth="1"/>
    <col min="12806" max="12806" width="18.375" style="1" customWidth="1"/>
    <col min="12807" max="12807" width="1.375" style="1" customWidth="1"/>
    <col min="12808" max="12808" width="1" style="1" customWidth="1"/>
    <col min="12809" max="12809" width="1.375" style="1" customWidth="1"/>
    <col min="12810" max="12810" width="13.375" style="1" bestFit="1" customWidth="1"/>
    <col min="12811" max="12811" width="18.375" style="1" bestFit="1" customWidth="1"/>
    <col min="12812" max="12812" width="16.375" style="1" customWidth="1"/>
    <col min="12813" max="12813" width="14.375" style="1" bestFit="1" customWidth="1"/>
    <col min="12814" max="13056" width="9.375" style="1"/>
    <col min="13057" max="13057" width="12.375" style="1" customWidth="1"/>
    <col min="13058" max="13058" width="52.375" style="1" customWidth="1"/>
    <col min="13059" max="13059" width="1" style="1" customWidth="1"/>
    <col min="13060" max="13060" width="18.375" style="1" customWidth="1"/>
    <col min="13061" max="13061" width="1.375" style="1" customWidth="1"/>
    <col min="13062" max="13062" width="18.375" style="1" customWidth="1"/>
    <col min="13063" max="13063" width="1.375" style="1" customWidth="1"/>
    <col min="13064" max="13064" width="1" style="1" customWidth="1"/>
    <col min="13065" max="13065" width="1.375" style="1" customWidth="1"/>
    <col min="13066" max="13066" width="13.375" style="1" bestFit="1" customWidth="1"/>
    <col min="13067" max="13067" width="18.375" style="1" bestFit="1" customWidth="1"/>
    <col min="13068" max="13068" width="16.375" style="1" customWidth="1"/>
    <col min="13069" max="13069" width="14.375" style="1" bestFit="1" customWidth="1"/>
    <col min="13070" max="13312" width="9.375" style="1"/>
    <col min="13313" max="13313" width="12.375" style="1" customWidth="1"/>
    <col min="13314" max="13314" width="52.375" style="1" customWidth="1"/>
    <col min="13315" max="13315" width="1" style="1" customWidth="1"/>
    <col min="13316" max="13316" width="18.375" style="1" customWidth="1"/>
    <col min="13317" max="13317" width="1.375" style="1" customWidth="1"/>
    <col min="13318" max="13318" width="18.375" style="1" customWidth="1"/>
    <col min="13319" max="13319" width="1.375" style="1" customWidth="1"/>
    <col min="13320" max="13320" width="1" style="1" customWidth="1"/>
    <col min="13321" max="13321" width="1.375" style="1" customWidth="1"/>
    <col min="13322" max="13322" width="13.375" style="1" bestFit="1" customWidth="1"/>
    <col min="13323" max="13323" width="18.375" style="1" bestFit="1" customWidth="1"/>
    <col min="13324" max="13324" width="16.375" style="1" customWidth="1"/>
    <col min="13325" max="13325" width="14.375" style="1" bestFit="1" customWidth="1"/>
    <col min="13326" max="13568" width="9.375" style="1"/>
    <col min="13569" max="13569" width="12.375" style="1" customWidth="1"/>
    <col min="13570" max="13570" width="52.375" style="1" customWidth="1"/>
    <col min="13571" max="13571" width="1" style="1" customWidth="1"/>
    <col min="13572" max="13572" width="18.375" style="1" customWidth="1"/>
    <col min="13573" max="13573" width="1.375" style="1" customWidth="1"/>
    <col min="13574" max="13574" width="18.375" style="1" customWidth="1"/>
    <col min="13575" max="13575" width="1.375" style="1" customWidth="1"/>
    <col min="13576" max="13576" width="1" style="1" customWidth="1"/>
    <col min="13577" max="13577" width="1.375" style="1" customWidth="1"/>
    <col min="13578" max="13578" width="13.375" style="1" bestFit="1" customWidth="1"/>
    <col min="13579" max="13579" width="18.375" style="1" bestFit="1" customWidth="1"/>
    <col min="13580" max="13580" width="16.375" style="1" customWidth="1"/>
    <col min="13581" max="13581" width="14.375" style="1" bestFit="1" customWidth="1"/>
    <col min="13582" max="13824" width="9.375" style="1"/>
    <col min="13825" max="13825" width="12.375" style="1" customWidth="1"/>
    <col min="13826" max="13826" width="52.375" style="1" customWidth="1"/>
    <col min="13827" max="13827" width="1" style="1" customWidth="1"/>
    <col min="13828" max="13828" width="18.375" style="1" customWidth="1"/>
    <col min="13829" max="13829" width="1.375" style="1" customWidth="1"/>
    <col min="13830" max="13830" width="18.375" style="1" customWidth="1"/>
    <col min="13831" max="13831" width="1.375" style="1" customWidth="1"/>
    <col min="13832" max="13832" width="1" style="1" customWidth="1"/>
    <col min="13833" max="13833" width="1.375" style="1" customWidth="1"/>
    <col min="13834" max="13834" width="13.375" style="1" bestFit="1" customWidth="1"/>
    <col min="13835" max="13835" width="18.375" style="1" bestFit="1" customWidth="1"/>
    <col min="13836" max="13836" width="16.375" style="1" customWidth="1"/>
    <col min="13837" max="13837" width="14.375" style="1" bestFit="1" customWidth="1"/>
    <col min="13838" max="14080" width="9.375" style="1"/>
    <col min="14081" max="14081" width="12.375" style="1" customWidth="1"/>
    <col min="14082" max="14082" width="52.375" style="1" customWidth="1"/>
    <col min="14083" max="14083" width="1" style="1" customWidth="1"/>
    <col min="14084" max="14084" width="18.375" style="1" customWidth="1"/>
    <col min="14085" max="14085" width="1.375" style="1" customWidth="1"/>
    <col min="14086" max="14086" width="18.375" style="1" customWidth="1"/>
    <col min="14087" max="14087" width="1.375" style="1" customWidth="1"/>
    <col min="14088" max="14088" width="1" style="1" customWidth="1"/>
    <col min="14089" max="14089" width="1.375" style="1" customWidth="1"/>
    <col min="14090" max="14090" width="13.375" style="1" bestFit="1" customWidth="1"/>
    <col min="14091" max="14091" width="18.375" style="1" bestFit="1" customWidth="1"/>
    <col min="14092" max="14092" width="16.375" style="1" customWidth="1"/>
    <col min="14093" max="14093" width="14.375" style="1" bestFit="1" customWidth="1"/>
    <col min="14094" max="14336" width="9.375" style="1"/>
    <col min="14337" max="14337" width="12.375" style="1" customWidth="1"/>
    <col min="14338" max="14338" width="52.375" style="1" customWidth="1"/>
    <col min="14339" max="14339" width="1" style="1" customWidth="1"/>
    <col min="14340" max="14340" width="18.375" style="1" customWidth="1"/>
    <col min="14341" max="14341" width="1.375" style="1" customWidth="1"/>
    <col min="14342" max="14342" width="18.375" style="1" customWidth="1"/>
    <col min="14343" max="14343" width="1.375" style="1" customWidth="1"/>
    <col min="14344" max="14344" width="1" style="1" customWidth="1"/>
    <col min="14345" max="14345" width="1.375" style="1" customWidth="1"/>
    <col min="14346" max="14346" width="13.375" style="1" bestFit="1" customWidth="1"/>
    <col min="14347" max="14347" width="18.375" style="1" bestFit="1" customWidth="1"/>
    <col min="14348" max="14348" width="16.375" style="1" customWidth="1"/>
    <col min="14349" max="14349" width="14.375" style="1" bestFit="1" customWidth="1"/>
    <col min="14350" max="14592" width="9.375" style="1"/>
    <col min="14593" max="14593" width="12.375" style="1" customWidth="1"/>
    <col min="14594" max="14594" width="52.375" style="1" customWidth="1"/>
    <col min="14595" max="14595" width="1" style="1" customWidth="1"/>
    <col min="14596" max="14596" width="18.375" style="1" customWidth="1"/>
    <col min="14597" max="14597" width="1.375" style="1" customWidth="1"/>
    <col min="14598" max="14598" width="18.375" style="1" customWidth="1"/>
    <col min="14599" max="14599" width="1.375" style="1" customWidth="1"/>
    <col min="14600" max="14600" width="1" style="1" customWidth="1"/>
    <col min="14601" max="14601" width="1.375" style="1" customWidth="1"/>
    <col min="14602" max="14602" width="13.375" style="1" bestFit="1" customWidth="1"/>
    <col min="14603" max="14603" width="18.375" style="1" bestFit="1" customWidth="1"/>
    <col min="14604" max="14604" width="16.375" style="1" customWidth="1"/>
    <col min="14605" max="14605" width="14.375" style="1" bestFit="1" customWidth="1"/>
    <col min="14606" max="14848" width="9.375" style="1"/>
    <col min="14849" max="14849" width="12.375" style="1" customWidth="1"/>
    <col min="14850" max="14850" width="52.375" style="1" customWidth="1"/>
    <col min="14851" max="14851" width="1" style="1" customWidth="1"/>
    <col min="14852" max="14852" width="18.375" style="1" customWidth="1"/>
    <col min="14853" max="14853" width="1.375" style="1" customWidth="1"/>
    <col min="14854" max="14854" width="18.375" style="1" customWidth="1"/>
    <col min="14855" max="14855" width="1.375" style="1" customWidth="1"/>
    <col min="14856" max="14856" width="1" style="1" customWidth="1"/>
    <col min="14857" max="14857" width="1.375" style="1" customWidth="1"/>
    <col min="14858" max="14858" width="13.375" style="1" bestFit="1" customWidth="1"/>
    <col min="14859" max="14859" width="18.375" style="1" bestFit="1" customWidth="1"/>
    <col min="14860" max="14860" width="16.375" style="1" customWidth="1"/>
    <col min="14861" max="14861" width="14.375" style="1" bestFit="1" customWidth="1"/>
    <col min="14862" max="15104" width="9.375" style="1"/>
    <col min="15105" max="15105" width="12.375" style="1" customWidth="1"/>
    <col min="15106" max="15106" width="52.375" style="1" customWidth="1"/>
    <col min="15107" max="15107" width="1" style="1" customWidth="1"/>
    <col min="15108" max="15108" width="18.375" style="1" customWidth="1"/>
    <col min="15109" max="15109" width="1.375" style="1" customWidth="1"/>
    <col min="15110" max="15110" width="18.375" style="1" customWidth="1"/>
    <col min="15111" max="15111" width="1.375" style="1" customWidth="1"/>
    <col min="15112" max="15112" width="1" style="1" customWidth="1"/>
    <col min="15113" max="15113" width="1.375" style="1" customWidth="1"/>
    <col min="15114" max="15114" width="13.375" style="1" bestFit="1" customWidth="1"/>
    <col min="15115" max="15115" width="18.375" style="1" bestFit="1" customWidth="1"/>
    <col min="15116" max="15116" width="16.375" style="1" customWidth="1"/>
    <col min="15117" max="15117" width="14.375" style="1" bestFit="1" customWidth="1"/>
    <col min="15118" max="15360" width="9.375" style="1"/>
    <col min="15361" max="15361" width="12.375" style="1" customWidth="1"/>
    <col min="15362" max="15362" width="52.375" style="1" customWidth="1"/>
    <col min="15363" max="15363" width="1" style="1" customWidth="1"/>
    <col min="15364" max="15364" width="18.375" style="1" customWidth="1"/>
    <col min="15365" max="15365" width="1.375" style="1" customWidth="1"/>
    <col min="15366" max="15366" width="18.375" style="1" customWidth="1"/>
    <col min="15367" max="15367" width="1.375" style="1" customWidth="1"/>
    <col min="15368" max="15368" width="1" style="1" customWidth="1"/>
    <col min="15369" max="15369" width="1.375" style="1" customWidth="1"/>
    <col min="15370" max="15370" width="13.375" style="1" bestFit="1" customWidth="1"/>
    <col min="15371" max="15371" width="18.375" style="1" bestFit="1" customWidth="1"/>
    <col min="15372" max="15372" width="16.375" style="1" customWidth="1"/>
    <col min="15373" max="15373" width="14.375" style="1" bestFit="1" customWidth="1"/>
    <col min="15374" max="15616" width="9.375" style="1"/>
    <col min="15617" max="15617" width="12.375" style="1" customWidth="1"/>
    <col min="15618" max="15618" width="52.375" style="1" customWidth="1"/>
    <col min="15619" max="15619" width="1" style="1" customWidth="1"/>
    <col min="15620" max="15620" width="18.375" style="1" customWidth="1"/>
    <col min="15621" max="15621" width="1.375" style="1" customWidth="1"/>
    <col min="15622" max="15622" width="18.375" style="1" customWidth="1"/>
    <col min="15623" max="15623" width="1.375" style="1" customWidth="1"/>
    <col min="15624" max="15624" width="1" style="1" customWidth="1"/>
    <col min="15625" max="15625" width="1.375" style="1" customWidth="1"/>
    <col min="15626" max="15626" width="13.375" style="1" bestFit="1" customWidth="1"/>
    <col min="15627" max="15627" width="18.375" style="1" bestFit="1" customWidth="1"/>
    <col min="15628" max="15628" width="16.375" style="1" customWidth="1"/>
    <col min="15629" max="15629" width="14.375" style="1" bestFit="1" customWidth="1"/>
    <col min="15630" max="15872" width="9.375" style="1"/>
    <col min="15873" max="15873" width="12.375" style="1" customWidth="1"/>
    <col min="15874" max="15874" width="52.375" style="1" customWidth="1"/>
    <col min="15875" max="15875" width="1" style="1" customWidth="1"/>
    <col min="15876" max="15876" width="18.375" style="1" customWidth="1"/>
    <col min="15877" max="15877" width="1.375" style="1" customWidth="1"/>
    <col min="15878" max="15878" width="18.375" style="1" customWidth="1"/>
    <col min="15879" max="15879" width="1.375" style="1" customWidth="1"/>
    <col min="15880" max="15880" width="1" style="1" customWidth="1"/>
    <col min="15881" max="15881" width="1.375" style="1" customWidth="1"/>
    <col min="15882" max="15882" width="13.375" style="1" bestFit="1" customWidth="1"/>
    <col min="15883" max="15883" width="18.375" style="1" bestFit="1" customWidth="1"/>
    <col min="15884" max="15884" width="16.375" style="1" customWidth="1"/>
    <col min="15885" max="15885" width="14.375" style="1" bestFit="1" customWidth="1"/>
    <col min="15886" max="16128" width="9.375" style="1"/>
    <col min="16129" max="16129" width="12.375" style="1" customWidth="1"/>
    <col min="16130" max="16130" width="52.375" style="1" customWidth="1"/>
    <col min="16131" max="16131" width="1" style="1" customWidth="1"/>
    <col min="16132" max="16132" width="18.375" style="1" customWidth="1"/>
    <col min="16133" max="16133" width="1.375" style="1" customWidth="1"/>
    <col min="16134" max="16134" width="18.375" style="1" customWidth="1"/>
    <col min="16135" max="16135" width="1.375" style="1" customWidth="1"/>
    <col min="16136" max="16136" width="1" style="1" customWidth="1"/>
    <col min="16137" max="16137" width="1.375" style="1" customWidth="1"/>
    <col min="16138" max="16138" width="13.375" style="1" bestFit="1" customWidth="1"/>
    <col min="16139" max="16139" width="18.375" style="1" bestFit="1" customWidth="1"/>
    <col min="16140" max="16140" width="16.375" style="1" customWidth="1"/>
    <col min="16141" max="16141" width="14.375" style="1" bestFit="1" customWidth="1"/>
    <col min="16142" max="16384" width="9.375" style="1"/>
  </cols>
  <sheetData>
    <row r="1" spans="2:11" ht="20.25" x14ac:dyDescent="0.2">
      <c r="B1" s="433" t="str">
        <f>'قائمة الدخل (2)'!B1:M1</f>
        <v>شركة فنار الطاقة  للوقود</v>
      </c>
      <c r="C1" s="433"/>
      <c r="D1" s="433"/>
      <c r="E1" s="433"/>
      <c r="F1" s="433"/>
      <c r="G1" s="433"/>
      <c r="H1" s="433"/>
      <c r="I1" s="433"/>
    </row>
    <row r="2" spans="2:11" ht="20.25" x14ac:dyDescent="0.2">
      <c r="B2" s="435" t="str">
        <f>'قائمة الدخل (2)'!B2:M2</f>
        <v>شركة شخص واحد - شركة ذات مسئولية محدودة</v>
      </c>
      <c r="C2" s="435"/>
      <c r="D2" s="435"/>
      <c r="E2" s="435"/>
      <c r="F2" s="435"/>
      <c r="G2" s="435"/>
      <c r="H2" s="435"/>
      <c r="I2" s="435"/>
    </row>
    <row r="3" spans="2:11" ht="20.25" x14ac:dyDescent="0.2">
      <c r="B3" s="173" t="s">
        <v>93</v>
      </c>
      <c r="C3" s="308"/>
      <c r="D3" s="308"/>
      <c r="E3" s="286"/>
      <c r="F3" s="286"/>
      <c r="G3" s="196"/>
      <c r="H3" s="173"/>
      <c r="I3" s="152"/>
    </row>
    <row r="4" spans="2:11" ht="20.25" x14ac:dyDescent="0.2">
      <c r="B4" s="173" t="str">
        <f>'قائمة التغيرات'!B5</f>
        <v>للسنة المالية المنتهية في 31 ديسمبر 2023م</v>
      </c>
      <c r="C4" s="308"/>
      <c r="D4" s="308"/>
      <c r="E4" s="286"/>
      <c r="F4" s="286"/>
      <c r="G4" s="196"/>
      <c r="H4" s="173"/>
      <c r="I4" s="152"/>
    </row>
    <row r="5" spans="2:11" ht="20.25" x14ac:dyDescent="0.2">
      <c r="B5" s="176" t="s">
        <v>21</v>
      </c>
      <c r="C5" s="176"/>
      <c r="D5" s="176"/>
      <c r="E5" s="176"/>
      <c r="F5" s="176"/>
      <c r="G5" s="176"/>
      <c r="H5" s="31"/>
      <c r="I5" s="153"/>
    </row>
    <row r="6" spans="2:11" ht="12.75" customHeight="1" x14ac:dyDescent="0.2">
      <c r="B6" s="189"/>
      <c r="C6" s="309"/>
      <c r="D6" s="309"/>
      <c r="E6" s="287"/>
      <c r="F6" s="287"/>
      <c r="G6" s="197"/>
      <c r="H6" s="188"/>
      <c r="I6" s="152"/>
    </row>
    <row r="7" spans="2:11" ht="20.25" customHeight="1" x14ac:dyDescent="0.2">
      <c r="B7" s="48" t="s">
        <v>26</v>
      </c>
      <c r="C7" s="48"/>
      <c r="D7" s="48"/>
      <c r="E7" s="48"/>
      <c r="F7" s="48"/>
      <c r="G7" s="48"/>
      <c r="H7" s="45"/>
      <c r="I7" s="147" t="str">
        <f>'المركز المالي (2)'!J7</f>
        <v>31 ديسمبر 2020</v>
      </c>
    </row>
    <row r="8" spans="2:11" ht="14.25" customHeight="1" x14ac:dyDescent="0.2">
      <c r="B8" s="48"/>
      <c r="C8" s="190" t="s">
        <v>224</v>
      </c>
      <c r="D8" s="48"/>
      <c r="E8" s="190" t="s">
        <v>206</v>
      </c>
      <c r="F8" s="48"/>
      <c r="G8" s="48"/>
      <c r="H8" s="45"/>
      <c r="I8" s="151" t="s">
        <v>74</v>
      </c>
    </row>
    <row r="9" spans="2:11" ht="7.15" customHeight="1" x14ac:dyDescent="0.2">
      <c r="B9" s="48"/>
      <c r="C9" s="147"/>
      <c r="D9" s="48"/>
      <c r="E9" s="147"/>
      <c r="F9" s="48"/>
      <c r="G9" s="48"/>
      <c r="H9" s="45"/>
      <c r="I9" s="147"/>
    </row>
    <row r="10" spans="2:11" ht="19.899999999999999" customHeight="1" x14ac:dyDescent="0.2">
      <c r="B10" s="115" t="s">
        <v>241</v>
      </c>
      <c r="C10" s="103">
        <f>'قائمة الدخل (2)'!E27</f>
        <v>243230.95</v>
      </c>
      <c r="D10" s="115"/>
      <c r="E10" s="103">
        <f>'قائمة الدخل (2)'!G27</f>
        <v>-385806</v>
      </c>
      <c r="F10" s="115"/>
      <c r="G10" s="115"/>
      <c r="H10" s="90"/>
      <c r="I10" s="103" t="e">
        <f>'قائمة الدخل (2)'!K27</f>
        <v>#REF!</v>
      </c>
    </row>
    <row r="11" spans="2:11" s="15" customFormat="1" ht="19.899999999999999" customHeight="1" x14ac:dyDescent="0.5">
      <c r="B11" s="114"/>
      <c r="C11" s="91"/>
      <c r="D11" s="114"/>
      <c r="E11" s="91"/>
      <c r="F11" s="114"/>
      <c r="G11" s="114"/>
      <c r="H11" s="91"/>
      <c r="I11" s="103"/>
      <c r="J11" s="16"/>
      <c r="K11" s="17"/>
    </row>
    <row r="12" spans="2:11" s="15" customFormat="1" ht="12" hidden="1" customHeight="1" x14ac:dyDescent="0.5">
      <c r="B12" s="115" t="s">
        <v>25</v>
      </c>
      <c r="C12" s="66"/>
      <c r="D12" s="115"/>
      <c r="E12" s="66"/>
      <c r="F12" s="115"/>
      <c r="G12" s="115"/>
      <c r="H12" s="91"/>
      <c r="I12" s="66">
        <v>126033</v>
      </c>
      <c r="K12" s="17"/>
    </row>
    <row r="13" spans="2:11" s="15" customFormat="1" ht="19.899999999999999" customHeight="1" x14ac:dyDescent="0.5">
      <c r="B13" s="115" t="s">
        <v>259</v>
      </c>
      <c r="C13" s="66">
        <v>567652</v>
      </c>
      <c r="D13" s="115"/>
      <c r="E13" s="66">
        <v>471848</v>
      </c>
      <c r="F13" s="115"/>
      <c r="G13" s="115"/>
      <c r="H13" s="91"/>
      <c r="I13" s="66"/>
      <c r="K13" s="17"/>
    </row>
    <row r="14" spans="2:11" s="15" customFormat="1" ht="19.899999999999999" customHeight="1" x14ac:dyDescent="0.5">
      <c r="B14" s="115" t="s">
        <v>197</v>
      </c>
      <c r="C14" s="66">
        <v>16184</v>
      </c>
      <c r="D14" s="115"/>
      <c r="E14" s="66">
        <v>0</v>
      </c>
      <c r="F14" s="115"/>
      <c r="G14" s="115"/>
      <c r="H14" s="91"/>
      <c r="I14" s="66"/>
      <c r="K14" s="17"/>
    </row>
    <row r="15" spans="2:11" s="15" customFormat="1" ht="19.899999999999999" customHeight="1" x14ac:dyDescent="0.5">
      <c r="B15" s="115" t="s">
        <v>234</v>
      </c>
      <c r="C15" s="66">
        <v>27067</v>
      </c>
      <c r="D15" s="115"/>
      <c r="E15" s="66">
        <v>0</v>
      </c>
      <c r="F15" s="115"/>
      <c r="G15" s="115"/>
      <c r="H15" s="91"/>
      <c r="I15" s="66" t="e">
        <f>'8-9'!#REF!</f>
        <v>#REF!</v>
      </c>
      <c r="K15" s="17"/>
    </row>
    <row r="16" spans="2:11" s="15" customFormat="1" ht="19.899999999999999" hidden="1" customHeight="1" x14ac:dyDescent="0.5">
      <c r="B16" s="115" t="s">
        <v>62</v>
      </c>
      <c r="C16" s="66"/>
      <c r="D16" s="115"/>
      <c r="E16" s="66"/>
      <c r="F16" s="115"/>
      <c r="G16" s="115"/>
      <c r="H16" s="91"/>
      <c r="I16" s="66" t="e">
        <f>#REF!</f>
        <v>#REF!</v>
      </c>
      <c r="K16" s="17"/>
    </row>
    <row r="17" spans="2:11" s="15" customFormat="1" ht="17.25" customHeight="1" x14ac:dyDescent="0.5">
      <c r="B17" s="116"/>
      <c r="C17" s="134">
        <f>SUM(C10:C15)</f>
        <v>854133.95</v>
      </c>
      <c r="D17" s="116"/>
      <c r="E17" s="134">
        <f>E10+E13</f>
        <v>86042</v>
      </c>
      <c r="F17" s="116"/>
      <c r="G17" s="116"/>
      <c r="H17" s="91"/>
      <c r="I17" s="134" t="e">
        <f>SUM(I10:I16)</f>
        <v>#REF!</v>
      </c>
      <c r="K17" s="17"/>
    </row>
    <row r="18" spans="2:11" s="18" customFormat="1" ht="9.75" customHeight="1" x14ac:dyDescent="0.2">
      <c r="B18" s="115"/>
      <c r="C18" s="92"/>
      <c r="D18" s="115"/>
      <c r="E18" s="92"/>
      <c r="F18" s="115"/>
      <c r="G18" s="115"/>
      <c r="H18" s="67"/>
      <c r="I18" s="139"/>
      <c r="K18" s="14"/>
    </row>
    <row r="19" spans="2:11" ht="19.899999999999999" customHeight="1" x14ac:dyDescent="0.2">
      <c r="B19" s="114" t="s">
        <v>27</v>
      </c>
      <c r="C19" s="92"/>
      <c r="D19" s="114"/>
      <c r="E19" s="92"/>
      <c r="F19" s="114"/>
      <c r="G19" s="114"/>
      <c r="H19" s="67"/>
      <c r="I19" s="103"/>
    </row>
    <row r="20" spans="2:11" ht="15" hidden="1" customHeight="1" x14ac:dyDescent="0.2">
      <c r="B20" s="115" t="s">
        <v>44</v>
      </c>
      <c r="C20" s="66"/>
      <c r="D20" s="115"/>
      <c r="E20" s="66"/>
      <c r="F20" s="115"/>
      <c r="G20" s="115"/>
      <c r="H20" s="93"/>
      <c r="I20" s="66">
        <f>850387-'المركز المالي (2)'!J11</f>
        <v>676966</v>
      </c>
    </row>
    <row r="21" spans="2:11" ht="21.75" customHeight="1" x14ac:dyDescent="0.2">
      <c r="B21" s="115" t="s">
        <v>46</v>
      </c>
      <c r="C21" s="66">
        <v>-121562</v>
      </c>
      <c r="D21" s="115"/>
      <c r="E21" s="66">
        <v>-195475</v>
      </c>
      <c r="F21" s="115"/>
      <c r="G21" s="115"/>
      <c r="H21" s="93"/>
      <c r="I21" s="66">
        <f>30215-'المركز المالي (2)'!J12</f>
        <v>-46243</v>
      </c>
    </row>
    <row r="22" spans="2:11" ht="21.75" customHeight="1" x14ac:dyDescent="0.2">
      <c r="B22" s="115" t="s">
        <v>210</v>
      </c>
      <c r="C22" s="66">
        <v>-121</v>
      </c>
      <c r="D22" s="115"/>
      <c r="E22" s="66">
        <v>-17699</v>
      </c>
      <c r="F22" s="115"/>
      <c r="G22" s="115"/>
      <c r="H22" s="93"/>
      <c r="I22" s="66"/>
    </row>
    <row r="23" spans="2:11" ht="21.75" customHeight="1" x14ac:dyDescent="0.2">
      <c r="B23" s="117" t="s">
        <v>33</v>
      </c>
      <c r="C23" s="66">
        <v>-1617563</v>
      </c>
      <c r="D23" s="117"/>
      <c r="E23" s="66">
        <v>-1490908</v>
      </c>
      <c r="F23" s="117"/>
      <c r="G23" s="117"/>
      <c r="H23" s="93"/>
      <c r="I23" s="66" t="e">
        <f>572830-'المركز المالي (2)'!J13</f>
        <v>#REF!</v>
      </c>
    </row>
    <row r="24" spans="2:11" ht="15" hidden="1" customHeight="1" x14ac:dyDescent="0.2">
      <c r="B24" s="115" t="s">
        <v>45</v>
      </c>
      <c r="C24" s="66"/>
      <c r="D24" s="115"/>
      <c r="E24" s="66"/>
      <c r="F24" s="115"/>
      <c r="G24" s="115"/>
      <c r="H24" s="93"/>
      <c r="I24" s="66">
        <f>'المركز المالي (2)'!J22-155482</f>
        <v>414670</v>
      </c>
    </row>
    <row r="25" spans="2:11" ht="15" hidden="1" customHeight="1" x14ac:dyDescent="0.2">
      <c r="B25" s="115" t="s">
        <v>34</v>
      </c>
      <c r="C25" s="66"/>
      <c r="D25" s="115"/>
      <c r="E25" s="66"/>
      <c r="F25" s="115"/>
      <c r="G25" s="115"/>
      <c r="H25" s="93"/>
      <c r="I25" s="66" t="e">
        <f>'المركز المالي (2)'!J25-99180</f>
        <v>#REF!</v>
      </c>
    </row>
    <row r="26" spans="2:11" ht="15" hidden="1" customHeight="1" x14ac:dyDescent="0.2">
      <c r="B26" s="115"/>
      <c r="C26" s="66"/>
      <c r="D26" s="115"/>
      <c r="E26" s="66"/>
      <c r="F26" s="115"/>
      <c r="G26" s="115"/>
      <c r="H26" s="93"/>
      <c r="I26" s="66"/>
    </row>
    <row r="27" spans="2:11" ht="15" customHeight="1" x14ac:dyDescent="0.2">
      <c r="B27" s="1" t="s">
        <v>229</v>
      </c>
      <c r="C27" s="66">
        <v>103205</v>
      </c>
      <c r="D27" s="115"/>
      <c r="E27" s="66">
        <v>0</v>
      </c>
      <c r="F27" s="115"/>
      <c r="G27" s="115"/>
      <c r="H27" s="93"/>
      <c r="I27" s="66"/>
    </row>
    <row r="28" spans="2:11" ht="20.25" customHeight="1" x14ac:dyDescent="0.2">
      <c r="B28" s="116" t="s">
        <v>196</v>
      </c>
      <c r="C28" s="187">
        <f>SUM(C17:C27)</f>
        <v>-781907.05</v>
      </c>
      <c r="D28" s="116"/>
      <c r="E28" s="187">
        <f>SUM(E17:E23)</f>
        <v>-1618040</v>
      </c>
      <c r="F28" s="116"/>
      <c r="G28" s="116"/>
      <c r="H28" s="79"/>
      <c r="I28" s="89" t="e">
        <f>SUM(I17:I26)</f>
        <v>#REF!</v>
      </c>
    </row>
    <row r="29" spans="2:11" s="15" customFormat="1" ht="17.25" customHeight="1" x14ac:dyDescent="0.5">
      <c r="B29" s="115"/>
      <c r="C29" s="94"/>
      <c r="D29" s="115"/>
      <c r="E29" s="94"/>
      <c r="F29" s="115"/>
      <c r="G29" s="115"/>
      <c r="H29" s="66"/>
      <c r="I29" s="103"/>
      <c r="K29" s="17"/>
    </row>
    <row r="30" spans="2:11" ht="16.5" customHeight="1" x14ac:dyDescent="0.2">
      <c r="B30" s="118" t="s">
        <v>28</v>
      </c>
      <c r="C30" s="94"/>
      <c r="D30" s="118"/>
      <c r="E30" s="94"/>
      <c r="F30" s="118"/>
      <c r="G30" s="118"/>
      <c r="H30" s="66"/>
      <c r="I30" s="103"/>
    </row>
    <row r="31" spans="2:11" ht="16.5" hidden="1" customHeight="1" x14ac:dyDescent="0.2">
      <c r="B31" s="117" t="s">
        <v>72</v>
      </c>
      <c r="C31" s="103"/>
      <c r="D31" s="117"/>
      <c r="E31" s="103"/>
      <c r="F31" s="117"/>
      <c r="G31" s="117"/>
      <c r="H31" s="66"/>
      <c r="I31" s="103" t="e">
        <f>-'5-6'!#REF!</f>
        <v>#REF!</v>
      </c>
    </row>
    <row r="32" spans="2:11" ht="19.899999999999999" hidden="1" customHeight="1" x14ac:dyDescent="0.2">
      <c r="B32" s="117" t="s">
        <v>29</v>
      </c>
      <c r="C32" s="66"/>
      <c r="D32" s="117"/>
      <c r="E32" s="66"/>
      <c r="F32" s="117"/>
      <c r="G32" s="117"/>
      <c r="H32" s="93"/>
      <c r="I32" s="66">
        <v>-123612</v>
      </c>
    </row>
    <row r="33" spans="2:9" ht="19.899999999999999" customHeight="1" x14ac:dyDescent="0.2">
      <c r="B33" s="117" t="s">
        <v>260</v>
      </c>
      <c r="C33" s="66">
        <v>-735569</v>
      </c>
      <c r="D33" s="117"/>
      <c r="E33" s="66">
        <v>0</v>
      </c>
      <c r="F33" s="117"/>
      <c r="G33" s="117"/>
      <c r="H33" s="93"/>
      <c r="I33" s="66"/>
    </row>
    <row r="34" spans="2:9" ht="22.5" customHeight="1" x14ac:dyDescent="0.2">
      <c r="B34" s="117" t="s">
        <v>217</v>
      </c>
      <c r="C34" s="66">
        <v>-677439</v>
      </c>
      <c r="D34" s="117"/>
      <c r="E34" s="66">
        <v>-1344899</v>
      </c>
      <c r="F34" s="117"/>
      <c r="G34" s="117"/>
      <c r="H34" s="66"/>
      <c r="I34" s="103"/>
    </row>
    <row r="35" spans="2:9" ht="24" customHeight="1" x14ac:dyDescent="0.2">
      <c r="B35" s="46" t="s">
        <v>218</v>
      </c>
      <c r="C35" s="82">
        <f>SUM(C33:C34)</f>
        <v>-1413008</v>
      </c>
      <c r="D35" s="46"/>
      <c r="E35" s="82">
        <f>SUM(E34:E34)</f>
        <v>-1344899</v>
      </c>
      <c r="F35" s="46"/>
      <c r="G35" s="46"/>
      <c r="H35" s="79"/>
      <c r="I35" s="82" t="e">
        <f>SUM(I31:I32)</f>
        <v>#REF!</v>
      </c>
    </row>
    <row r="36" spans="2:9" ht="12.6" customHeight="1" x14ac:dyDescent="0.2">
      <c r="B36" s="46"/>
      <c r="C36" s="94"/>
      <c r="D36" s="46"/>
      <c r="E36" s="94"/>
      <c r="F36" s="46"/>
      <c r="G36" s="46"/>
      <c r="H36" s="79"/>
      <c r="I36" s="103"/>
    </row>
    <row r="37" spans="2:9" ht="20.25" x14ac:dyDescent="0.2">
      <c r="B37" s="48" t="s">
        <v>30</v>
      </c>
      <c r="C37" s="94"/>
      <c r="D37" s="48"/>
      <c r="E37" s="94"/>
      <c r="F37" s="48"/>
      <c r="G37" s="48"/>
      <c r="H37" s="66"/>
      <c r="I37" s="103"/>
    </row>
    <row r="38" spans="2:9" ht="20.25" customHeight="1" x14ac:dyDescent="0.2">
      <c r="B38" s="115" t="s">
        <v>261</v>
      </c>
      <c r="C38" s="65">
        <v>2209808</v>
      </c>
      <c r="D38" s="115"/>
      <c r="E38" s="65">
        <v>2693258</v>
      </c>
      <c r="F38" s="115"/>
      <c r="G38" s="115"/>
      <c r="H38" s="93"/>
      <c r="I38" s="65" t="e">
        <f>'المركز المالي (2)'!J34-117672</f>
        <v>#REF!</v>
      </c>
    </row>
    <row r="39" spans="2:9" ht="16.5" customHeight="1" x14ac:dyDescent="0.2">
      <c r="B39" s="46" t="s">
        <v>89</v>
      </c>
      <c r="C39" s="89">
        <f>SUM(C38:C38)</f>
        <v>2209808</v>
      </c>
      <c r="D39" s="46"/>
      <c r="E39" s="89">
        <f>SUM(E38:E38)</f>
        <v>2693258</v>
      </c>
      <c r="F39" s="46"/>
      <c r="G39" s="46"/>
      <c r="H39" s="66"/>
      <c r="I39" s="140" t="e">
        <f>SUM(I38:I38)</f>
        <v>#REF!</v>
      </c>
    </row>
    <row r="40" spans="2:9" ht="23.25" customHeight="1" x14ac:dyDescent="0.2">
      <c r="B40" s="47" t="s">
        <v>219</v>
      </c>
      <c r="C40" s="66">
        <f>C28+C35+C39</f>
        <v>14892.950000000186</v>
      </c>
      <c r="D40" s="47"/>
      <c r="E40" s="66">
        <f>E28+E35+E39</f>
        <v>-269681</v>
      </c>
      <c r="F40" s="47"/>
      <c r="G40" s="47"/>
      <c r="H40" s="66"/>
      <c r="I40" s="66" t="e">
        <f>I39+I35+I28</f>
        <v>#REF!</v>
      </c>
    </row>
    <row r="41" spans="2:9" ht="23.25" customHeight="1" x14ac:dyDescent="0.2">
      <c r="B41" s="49" t="s">
        <v>211</v>
      </c>
      <c r="C41" s="66">
        <v>202120</v>
      </c>
      <c r="D41" s="49"/>
      <c r="E41" s="66">
        <v>471801</v>
      </c>
      <c r="F41" s="49"/>
      <c r="G41" s="49"/>
      <c r="H41" s="79"/>
      <c r="I41" s="103">
        <v>127652</v>
      </c>
    </row>
    <row r="42" spans="2:9" ht="16.5" customHeight="1" thickBot="1" x14ac:dyDescent="0.25">
      <c r="B42" s="46" t="s">
        <v>212</v>
      </c>
      <c r="C42" s="77">
        <f>SUM(C40:C41)</f>
        <v>217012.95000000019</v>
      </c>
      <c r="D42" s="46"/>
      <c r="E42" s="77">
        <f>SUM(E40:E41)</f>
        <v>202120</v>
      </c>
      <c r="F42" s="46"/>
      <c r="G42" s="49"/>
      <c r="H42" s="79"/>
      <c r="I42" s="105" t="e">
        <f>SUM(I40:I41)</f>
        <v>#REF!</v>
      </c>
    </row>
    <row r="43" spans="2:9" ht="16.5" customHeight="1" thickTop="1" x14ac:dyDescent="0.2">
      <c r="B43" s="49"/>
      <c r="C43" s="49"/>
      <c r="D43" s="49"/>
      <c r="E43" s="49"/>
      <c r="F43" s="49"/>
      <c r="G43" s="49"/>
      <c r="H43" s="79"/>
      <c r="I43" s="131"/>
    </row>
    <row r="44" spans="2:9" ht="16.5" customHeight="1" x14ac:dyDescent="0.2">
      <c r="B44" s="49"/>
      <c r="C44" s="49"/>
      <c r="D44" s="49"/>
      <c r="E44" s="49"/>
      <c r="F44" s="49"/>
      <c r="G44" s="49"/>
      <c r="H44" s="79"/>
      <c r="I44" s="131"/>
    </row>
    <row r="45" spans="2:9" ht="12" customHeight="1" x14ac:dyDescent="0.2">
      <c r="B45" s="372" t="s">
        <v>195</v>
      </c>
      <c r="C45" s="46"/>
      <c r="D45" s="46"/>
      <c r="E45" s="46"/>
      <c r="F45" s="46"/>
      <c r="G45" s="49"/>
      <c r="H45" s="79"/>
      <c r="I45" s="131"/>
    </row>
    <row r="46" spans="2:9" ht="27" customHeight="1" x14ac:dyDescent="0.2">
      <c r="B46" s="295" t="s">
        <v>222</v>
      </c>
      <c r="C46" s="296">
        <v>563470</v>
      </c>
      <c r="D46" s="295"/>
      <c r="E46" s="296">
        <v>1103867</v>
      </c>
      <c r="F46" s="49"/>
      <c r="G46" s="49"/>
      <c r="H46" s="79"/>
      <c r="I46" s="131"/>
    </row>
    <row r="47" spans="2:9" ht="27" customHeight="1" x14ac:dyDescent="0.2">
      <c r="B47" s="49" t="s">
        <v>201</v>
      </c>
      <c r="C47" s="296">
        <v>385806</v>
      </c>
      <c r="D47" s="49"/>
      <c r="E47" s="296">
        <v>0</v>
      </c>
      <c r="F47" s="49"/>
      <c r="G47" s="49"/>
      <c r="H47" s="79"/>
      <c r="I47" s="131"/>
    </row>
    <row r="48" spans="2:9" ht="15.6" customHeight="1" x14ac:dyDescent="0.2">
      <c r="B48" s="49"/>
      <c r="C48" s="49"/>
      <c r="D48" s="49"/>
      <c r="E48" s="49"/>
      <c r="F48" s="49"/>
      <c r="G48" s="49"/>
      <c r="H48" s="44"/>
    </row>
    <row r="49" spans="1:9" ht="30" customHeight="1" x14ac:dyDescent="0.2">
      <c r="A49" s="432" t="s">
        <v>257</v>
      </c>
      <c r="B49" s="432"/>
      <c r="C49" s="432"/>
      <c r="D49" s="432"/>
      <c r="E49" s="432"/>
      <c r="F49" s="432"/>
      <c r="G49" s="432"/>
      <c r="H49" s="432"/>
      <c r="I49" s="432"/>
    </row>
    <row r="50" spans="1:9" ht="12" customHeight="1" x14ac:dyDescent="0.2">
      <c r="A50" s="436">
        <v>8</v>
      </c>
      <c r="B50" s="436"/>
      <c r="C50" s="436"/>
      <c r="D50" s="436"/>
      <c r="E50" s="436"/>
      <c r="F50" s="436"/>
      <c r="G50" s="436"/>
      <c r="H50" s="436"/>
      <c r="I50" s="436"/>
    </row>
    <row r="51" spans="1:9" ht="13.5" customHeight="1" x14ac:dyDescent="0.2">
      <c r="A51" s="437"/>
      <c r="B51" s="437"/>
      <c r="C51" s="437"/>
      <c r="D51" s="437"/>
      <c r="E51" s="437"/>
      <c r="F51" s="437"/>
      <c r="G51" s="437"/>
      <c r="H51" s="437"/>
      <c r="I51" s="437"/>
    </row>
    <row r="52" spans="1:9" ht="15" customHeight="1" x14ac:dyDescent="0.2">
      <c r="C52" s="113">
        <f>C42-'المركز المالي (2)'!D10</f>
        <v>-4.9999999813735485E-2</v>
      </c>
      <c r="I52" s="133" t="e">
        <f>I42-'المركز المالي (2)'!J10</f>
        <v>#REF!</v>
      </c>
    </row>
  </sheetData>
  <customSheetViews>
    <customSheetView guid="{C4C54333-0C8B-484B-8210-F3D7E510C081}" scale="175" showPageBreaks="1" showGridLines="0" topLeftCell="A4">
      <selection activeCell="C9" sqref="C9"/>
      <pageMargins left="0.78740157480314965" right="0.19685039370078741" top="0.39370078740157483" bottom="0" header="0" footer="0"/>
      <printOptions horizontalCentered="1"/>
      <pageSetup paperSize="9" firstPageNumber="5" orientation="portrait" useFirstPageNumber="1" r:id="rId1"/>
      <headerFooter alignWithMargins="0">
        <oddFooter>&amp;Cصفحة &amp;P من &amp;N</oddFooter>
      </headerFooter>
    </customSheetView>
  </customSheetViews>
  <mergeCells count="4">
    <mergeCell ref="B1:I1"/>
    <mergeCell ref="B2:I2"/>
    <mergeCell ref="A49:I49"/>
    <mergeCell ref="A50:I51"/>
  </mergeCells>
  <printOptions horizontalCentered="1"/>
  <pageMargins left="0.35433070866141736" right="0.86614173228346458" top="0.62992125984251968" bottom="0" header="0.35433070866141736" footer="0"/>
  <pageSetup paperSize="9" scale="95" firstPageNumber="5" orientation="portrait" useFirstPageNumber="1" r:id="rId2"/>
  <headerFooter alignWithMargins="0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rightToLeft="1" topLeftCell="B1" zoomScale="130" zoomScaleNormal="130" zoomScaleSheetLayoutView="130" workbookViewId="0">
      <selection activeCell="J12" sqref="J12"/>
    </sheetView>
  </sheetViews>
  <sheetFormatPr defaultColWidth="9.375" defaultRowHeight="20.25" x14ac:dyDescent="0.2"/>
  <cols>
    <col min="1" max="1" width="1.25" style="1" hidden="1" customWidth="1"/>
    <col min="2" max="2" width="44.875" style="1" customWidth="1"/>
    <col min="3" max="3" width="14.625" style="1" customWidth="1"/>
    <col min="4" max="4" width="1.25" style="1" customWidth="1"/>
    <col min="5" max="5" width="14.625" style="249" customWidth="1"/>
    <col min="6" max="6" width="17.625" style="158" hidden="1" customWidth="1"/>
    <col min="7" max="7" width="1.125" style="1" customWidth="1"/>
    <col min="8" max="250" width="9.375" style="1"/>
    <col min="251" max="251" width="12.375" style="1" customWidth="1"/>
    <col min="252" max="252" width="34.375" style="1" customWidth="1"/>
    <col min="253" max="253" width="2.375" style="1" customWidth="1"/>
    <col min="254" max="255" width="8.375" style="1" customWidth="1"/>
    <col min="256" max="257" width="17.375" style="1" customWidth="1"/>
    <col min="258" max="258" width="0.375" style="1" customWidth="1"/>
    <col min="259" max="259" width="12.375" style="1" bestFit="1" customWidth="1"/>
    <col min="260" max="506" width="9.375" style="1"/>
    <col min="507" max="507" width="12.375" style="1" customWidth="1"/>
    <col min="508" max="508" width="34.375" style="1" customWidth="1"/>
    <col min="509" max="509" width="2.375" style="1" customWidth="1"/>
    <col min="510" max="511" width="8.375" style="1" customWidth="1"/>
    <col min="512" max="513" width="17.375" style="1" customWidth="1"/>
    <col min="514" max="514" width="0.375" style="1" customWidth="1"/>
    <col min="515" max="515" width="12.375" style="1" bestFit="1" customWidth="1"/>
    <col min="516" max="762" width="9.375" style="1"/>
    <col min="763" max="763" width="12.375" style="1" customWidth="1"/>
    <col min="764" max="764" width="34.375" style="1" customWidth="1"/>
    <col min="765" max="765" width="2.375" style="1" customWidth="1"/>
    <col min="766" max="767" width="8.375" style="1" customWidth="1"/>
    <col min="768" max="769" width="17.375" style="1" customWidth="1"/>
    <col min="770" max="770" width="0.375" style="1" customWidth="1"/>
    <col min="771" max="771" width="12.375" style="1" bestFit="1" customWidth="1"/>
    <col min="772" max="1018" width="9.375" style="1"/>
    <col min="1019" max="1019" width="12.375" style="1" customWidth="1"/>
    <col min="1020" max="1020" width="34.375" style="1" customWidth="1"/>
    <col min="1021" max="1021" width="2.375" style="1" customWidth="1"/>
    <col min="1022" max="1023" width="8.375" style="1" customWidth="1"/>
    <col min="1024" max="1025" width="17.375" style="1" customWidth="1"/>
    <col min="1026" max="1026" width="0.375" style="1" customWidth="1"/>
    <col min="1027" max="1027" width="12.375" style="1" bestFit="1" customWidth="1"/>
    <col min="1028" max="1274" width="9.375" style="1"/>
    <col min="1275" max="1275" width="12.375" style="1" customWidth="1"/>
    <col min="1276" max="1276" width="34.375" style="1" customWidth="1"/>
    <col min="1277" max="1277" width="2.375" style="1" customWidth="1"/>
    <col min="1278" max="1279" width="8.375" style="1" customWidth="1"/>
    <col min="1280" max="1281" width="17.375" style="1" customWidth="1"/>
    <col min="1282" max="1282" width="0.375" style="1" customWidth="1"/>
    <col min="1283" max="1283" width="12.375" style="1" bestFit="1" customWidth="1"/>
    <col min="1284" max="1530" width="9.375" style="1"/>
    <col min="1531" max="1531" width="12.375" style="1" customWidth="1"/>
    <col min="1532" max="1532" width="34.375" style="1" customWidth="1"/>
    <col min="1533" max="1533" width="2.375" style="1" customWidth="1"/>
    <col min="1534" max="1535" width="8.375" style="1" customWidth="1"/>
    <col min="1536" max="1537" width="17.375" style="1" customWidth="1"/>
    <col min="1538" max="1538" width="0.375" style="1" customWidth="1"/>
    <col min="1539" max="1539" width="12.375" style="1" bestFit="1" customWidth="1"/>
    <col min="1540" max="1786" width="9.375" style="1"/>
    <col min="1787" max="1787" width="12.375" style="1" customWidth="1"/>
    <col min="1788" max="1788" width="34.375" style="1" customWidth="1"/>
    <col min="1789" max="1789" width="2.375" style="1" customWidth="1"/>
    <col min="1790" max="1791" width="8.375" style="1" customWidth="1"/>
    <col min="1792" max="1793" width="17.375" style="1" customWidth="1"/>
    <col min="1794" max="1794" width="0.375" style="1" customWidth="1"/>
    <col min="1795" max="1795" width="12.375" style="1" bestFit="1" customWidth="1"/>
    <col min="1796" max="2042" width="9.375" style="1"/>
    <col min="2043" max="2043" width="12.375" style="1" customWidth="1"/>
    <col min="2044" max="2044" width="34.375" style="1" customWidth="1"/>
    <col min="2045" max="2045" width="2.375" style="1" customWidth="1"/>
    <col min="2046" max="2047" width="8.375" style="1" customWidth="1"/>
    <col min="2048" max="2049" width="17.375" style="1" customWidth="1"/>
    <col min="2050" max="2050" width="0.375" style="1" customWidth="1"/>
    <col min="2051" max="2051" width="12.375" style="1" bestFit="1" customWidth="1"/>
    <col min="2052" max="2298" width="9.375" style="1"/>
    <col min="2299" max="2299" width="12.375" style="1" customWidth="1"/>
    <col min="2300" max="2300" width="34.375" style="1" customWidth="1"/>
    <col min="2301" max="2301" width="2.375" style="1" customWidth="1"/>
    <col min="2302" max="2303" width="8.375" style="1" customWidth="1"/>
    <col min="2304" max="2305" width="17.375" style="1" customWidth="1"/>
    <col min="2306" max="2306" width="0.375" style="1" customWidth="1"/>
    <col min="2307" max="2307" width="12.375" style="1" bestFit="1" customWidth="1"/>
    <col min="2308" max="2554" width="9.375" style="1"/>
    <col min="2555" max="2555" width="12.375" style="1" customWidth="1"/>
    <col min="2556" max="2556" width="34.375" style="1" customWidth="1"/>
    <col min="2557" max="2557" width="2.375" style="1" customWidth="1"/>
    <col min="2558" max="2559" width="8.375" style="1" customWidth="1"/>
    <col min="2560" max="2561" width="17.375" style="1" customWidth="1"/>
    <col min="2562" max="2562" width="0.375" style="1" customWidth="1"/>
    <col min="2563" max="2563" width="12.375" style="1" bestFit="1" customWidth="1"/>
    <col min="2564" max="2810" width="9.375" style="1"/>
    <col min="2811" max="2811" width="12.375" style="1" customWidth="1"/>
    <col min="2812" max="2812" width="34.375" style="1" customWidth="1"/>
    <col min="2813" max="2813" width="2.375" style="1" customWidth="1"/>
    <col min="2814" max="2815" width="8.375" style="1" customWidth="1"/>
    <col min="2816" max="2817" width="17.375" style="1" customWidth="1"/>
    <col min="2818" max="2818" width="0.375" style="1" customWidth="1"/>
    <col min="2819" max="2819" width="12.375" style="1" bestFit="1" customWidth="1"/>
    <col min="2820" max="3066" width="9.375" style="1"/>
    <col min="3067" max="3067" width="12.375" style="1" customWidth="1"/>
    <col min="3068" max="3068" width="34.375" style="1" customWidth="1"/>
    <col min="3069" max="3069" width="2.375" style="1" customWidth="1"/>
    <col min="3070" max="3071" width="8.375" style="1" customWidth="1"/>
    <col min="3072" max="3073" width="17.375" style="1" customWidth="1"/>
    <col min="3074" max="3074" width="0.375" style="1" customWidth="1"/>
    <col min="3075" max="3075" width="12.375" style="1" bestFit="1" customWidth="1"/>
    <col min="3076" max="3322" width="9.375" style="1"/>
    <col min="3323" max="3323" width="12.375" style="1" customWidth="1"/>
    <col min="3324" max="3324" width="34.375" style="1" customWidth="1"/>
    <col min="3325" max="3325" width="2.375" style="1" customWidth="1"/>
    <col min="3326" max="3327" width="8.375" style="1" customWidth="1"/>
    <col min="3328" max="3329" width="17.375" style="1" customWidth="1"/>
    <col min="3330" max="3330" width="0.375" style="1" customWidth="1"/>
    <col min="3331" max="3331" width="12.375" style="1" bestFit="1" customWidth="1"/>
    <col min="3332" max="3578" width="9.375" style="1"/>
    <col min="3579" max="3579" width="12.375" style="1" customWidth="1"/>
    <col min="3580" max="3580" width="34.375" style="1" customWidth="1"/>
    <col min="3581" max="3581" width="2.375" style="1" customWidth="1"/>
    <col min="3582" max="3583" width="8.375" style="1" customWidth="1"/>
    <col min="3584" max="3585" width="17.375" style="1" customWidth="1"/>
    <col min="3586" max="3586" width="0.375" style="1" customWidth="1"/>
    <col min="3587" max="3587" width="12.375" style="1" bestFit="1" customWidth="1"/>
    <col min="3588" max="3834" width="9.375" style="1"/>
    <col min="3835" max="3835" width="12.375" style="1" customWidth="1"/>
    <col min="3836" max="3836" width="34.375" style="1" customWidth="1"/>
    <col min="3837" max="3837" width="2.375" style="1" customWidth="1"/>
    <col min="3838" max="3839" width="8.375" style="1" customWidth="1"/>
    <col min="3840" max="3841" width="17.375" style="1" customWidth="1"/>
    <col min="3842" max="3842" width="0.375" style="1" customWidth="1"/>
    <col min="3843" max="3843" width="12.375" style="1" bestFit="1" customWidth="1"/>
    <col min="3844" max="4090" width="9.375" style="1"/>
    <col min="4091" max="4091" width="12.375" style="1" customWidth="1"/>
    <col min="4092" max="4092" width="34.375" style="1" customWidth="1"/>
    <col min="4093" max="4093" width="2.375" style="1" customWidth="1"/>
    <col min="4094" max="4095" width="8.375" style="1" customWidth="1"/>
    <col min="4096" max="4097" width="17.375" style="1" customWidth="1"/>
    <col min="4098" max="4098" width="0.375" style="1" customWidth="1"/>
    <col min="4099" max="4099" width="12.375" style="1" bestFit="1" customWidth="1"/>
    <col min="4100" max="4346" width="9.375" style="1"/>
    <col min="4347" max="4347" width="12.375" style="1" customWidth="1"/>
    <col min="4348" max="4348" width="34.375" style="1" customWidth="1"/>
    <col min="4349" max="4349" width="2.375" style="1" customWidth="1"/>
    <col min="4350" max="4351" width="8.375" style="1" customWidth="1"/>
    <col min="4352" max="4353" width="17.375" style="1" customWidth="1"/>
    <col min="4354" max="4354" width="0.375" style="1" customWidth="1"/>
    <col min="4355" max="4355" width="12.375" style="1" bestFit="1" customWidth="1"/>
    <col min="4356" max="4602" width="9.375" style="1"/>
    <col min="4603" max="4603" width="12.375" style="1" customWidth="1"/>
    <col min="4604" max="4604" width="34.375" style="1" customWidth="1"/>
    <col min="4605" max="4605" width="2.375" style="1" customWidth="1"/>
    <col min="4606" max="4607" width="8.375" style="1" customWidth="1"/>
    <col min="4608" max="4609" width="17.375" style="1" customWidth="1"/>
    <col min="4610" max="4610" width="0.375" style="1" customWidth="1"/>
    <col min="4611" max="4611" width="12.375" style="1" bestFit="1" customWidth="1"/>
    <col min="4612" max="4858" width="9.375" style="1"/>
    <col min="4859" max="4859" width="12.375" style="1" customWidth="1"/>
    <col min="4860" max="4860" width="34.375" style="1" customWidth="1"/>
    <col min="4861" max="4861" width="2.375" style="1" customWidth="1"/>
    <col min="4862" max="4863" width="8.375" style="1" customWidth="1"/>
    <col min="4864" max="4865" width="17.375" style="1" customWidth="1"/>
    <col min="4866" max="4866" width="0.375" style="1" customWidth="1"/>
    <col min="4867" max="4867" width="12.375" style="1" bestFit="1" customWidth="1"/>
    <col min="4868" max="5114" width="9.375" style="1"/>
    <col min="5115" max="5115" width="12.375" style="1" customWidth="1"/>
    <col min="5116" max="5116" width="34.375" style="1" customWidth="1"/>
    <col min="5117" max="5117" width="2.375" style="1" customWidth="1"/>
    <col min="5118" max="5119" width="8.375" style="1" customWidth="1"/>
    <col min="5120" max="5121" width="17.375" style="1" customWidth="1"/>
    <col min="5122" max="5122" width="0.375" style="1" customWidth="1"/>
    <col min="5123" max="5123" width="12.375" style="1" bestFit="1" customWidth="1"/>
    <col min="5124" max="5370" width="9.375" style="1"/>
    <col min="5371" max="5371" width="12.375" style="1" customWidth="1"/>
    <col min="5372" max="5372" width="34.375" style="1" customWidth="1"/>
    <col min="5373" max="5373" width="2.375" style="1" customWidth="1"/>
    <col min="5374" max="5375" width="8.375" style="1" customWidth="1"/>
    <col min="5376" max="5377" width="17.375" style="1" customWidth="1"/>
    <col min="5378" max="5378" width="0.375" style="1" customWidth="1"/>
    <col min="5379" max="5379" width="12.375" style="1" bestFit="1" customWidth="1"/>
    <col min="5380" max="5626" width="9.375" style="1"/>
    <col min="5627" max="5627" width="12.375" style="1" customWidth="1"/>
    <col min="5628" max="5628" width="34.375" style="1" customWidth="1"/>
    <col min="5629" max="5629" width="2.375" style="1" customWidth="1"/>
    <col min="5630" max="5631" width="8.375" style="1" customWidth="1"/>
    <col min="5632" max="5633" width="17.375" style="1" customWidth="1"/>
    <col min="5634" max="5634" width="0.375" style="1" customWidth="1"/>
    <col min="5635" max="5635" width="12.375" style="1" bestFit="1" customWidth="1"/>
    <col min="5636" max="5882" width="9.375" style="1"/>
    <col min="5883" max="5883" width="12.375" style="1" customWidth="1"/>
    <col min="5884" max="5884" width="34.375" style="1" customWidth="1"/>
    <col min="5885" max="5885" width="2.375" style="1" customWidth="1"/>
    <col min="5886" max="5887" width="8.375" style="1" customWidth="1"/>
    <col min="5888" max="5889" width="17.375" style="1" customWidth="1"/>
    <col min="5890" max="5890" width="0.375" style="1" customWidth="1"/>
    <col min="5891" max="5891" width="12.375" style="1" bestFit="1" customWidth="1"/>
    <col min="5892" max="6138" width="9.375" style="1"/>
    <col min="6139" max="6139" width="12.375" style="1" customWidth="1"/>
    <col min="6140" max="6140" width="34.375" style="1" customWidth="1"/>
    <col min="6141" max="6141" width="2.375" style="1" customWidth="1"/>
    <col min="6142" max="6143" width="8.375" style="1" customWidth="1"/>
    <col min="6144" max="6145" width="17.375" style="1" customWidth="1"/>
    <col min="6146" max="6146" width="0.375" style="1" customWidth="1"/>
    <col min="6147" max="6147" width="12.375" style="1" bestFit="1" customWidth="1"/>
    <col min="6148" max="6394" width="9.375" style="1"/>
    <col min="6395" max="6395" width="12.375" style="1" customWidth="1"/>
    <col min="6396" max="6396" width="34.375" style="1" customWidth="1"/>
    <col min="6397" max="6397" width="2.375" style="1" customWidth="1"/>
    <col min="6398" max="6399" width="8.375" style="1" customWidth="1"/>
    <col min="6400" max="6401" width="17.375" style="1" customWidth="1"/>
    <col min="6402" max="6402" width="0.375" style="1" customWidth="1"/>
    <col min="6403" max="6403" width="12.375" style="1" bestFit="1" customWidth="1"/>
    <col min="6404" max="6650" width="9.375" style="1"/>
    <col min="6651" max="6651" width="12.375" style="1" customWidth="1"/>
    <col min="6652" max="6652" width="34.375" style="1" customWidth="1"/>
    <col min="6653" max="6653" width="2.375" style="1" customWidth="1"/>
    <col min="6654" max="6655" width="8.375" style="1" customWidth="1"/>
    <col min="6656" max="6657" width="17.375" style="1" customWidth="1"/>
    <col min="6658" max="6658" width="0.375" style="1" customWidth="1"/>
    <col min="6659" max="6659" width="12.375" style="1" bestFit="1" customWidth="1"/>
    <col min="6660" max="6906" width="9.375" style="1"/>
    <col min="6907" max="6907" width="12.375" style="1" customWidth="1"/>
    <col min="6908" max="6908" width="34.375" style="1" customWidth="1"/>
    <col min="6909" max="6909" width="2.375" style="1" customWidth="1"/>
    <col min="6910" max="6911" width="8.375" style="1" customWidth="1"/>
    <col min="6912" max="6913" width="17.375" style="1" customWidth="1"/>
    <col min="6914" max="6914" width="0.375" style="1" customWidth="1"/>
    <col min="6915" max="6915" width="12.375" style="1" bestFit="1" customWidth="1"/>
    <col min="6916" max="7162" width="9.375" style="1"/>
    <col min="7163" max="7163" width="12.375" style="1" customWidth="1"/>
    <col min="7164" max="7164" width="34.375" style="1" customWidth="1"/>
    <col min="7165" max="7165" width="2.375" style="1" customWidth="1"/>
    <col min="7166" max="7167" width="8.375" style="1" customWidth="1"/>
    <col min="7168" max="7169" width="17.375" style="1" customWidth="1"/>
    <col min="7170" max="7170" width="0.375" style="1" customWidth="1"/>
    <col min="7171" max="7171" width="12.375" style="1" bestFit="1" customWidth="1"/>
    <col min="7172" max="7418" width="9.375" style="1"/>
    <col min="7419" max="7419" width="12.375" style="1" customWidth="1"/>
    <col min="7420" max="7420" width="34.375" style="1" customWidth="1"/>
    <col min="7421" max="7421" width="2.375" style="1" customWidth="1"/>
    <col min="7422" max="7423" width="8.375" style="1" customWidth="1"/>
    <col min="7424" max="7425" width="17.375" style="1" customWidth="1"/>
    <col min="7426" max="7426" width="0.375" style="1" customWidth="1"/>
    <col min="7427" max="7427" width="12.375" style="1" bestFit="1" customWidth="1"/>
    <col min="7428" max="7674" width="9.375" style="1"/>
    <col min="7675" max="7675" width="12.375" style="1" customWidth="1"/>
    <col min="7676" max="7676" width="34.375" style="1" customWidth="1"/>
    <col min="7677" max="7677" width="2.375" style="1" customWidth="1"/>
    <col min="7678" max="7679" width="8.375" style="1" customWidth="1"/>
    <col min="7680" max="7681" width="17.375" style="1" customWidth="1"/>
    <col min="7682" max="7682" width="0.375" style="1" customWidth="1"/>
    <col min="7683" max="7683" width="12.375" style="1" bestFit="1" customWidth="1"/>
    <col min="7684" max="7930" width="9.375" style="1"/>
    <col min="7931" max="7931" width="12.375" style="1" customWidth="1"/>
    <col min="7932" max="7932" width="34.375" style="1" customWidth="1"/>
    <col min="7933" max="7933" width="2.375" style="1" customWidth="1"/>
    <col min="7934" max="7935" width="8.375" style="1" customWidth="1"/>
    <col min="7936" max="7937" width="17.375" style="1" customWidth="1"/>
    <col min="7938" max="7938" width="0.375" style="1" customWidth="1"/>
    <col min="7939" max="7939" width="12.375" style="1" bestFit="1" customWidth="1"/>
    <col min="7940" max="8186" width="9.375" style="1"/>
    <col min="8187" max="8187" width="12.375" style="1" customWidth="1"/>
    <col min="8188" max="8188" width="34.375" style="1" customWidth="1"/>
    <col min="8189" max="8189" width="2.375" style="1" customWidth="1"/>
    <col min="8190" max="8191" width="8.375" style="1" customWidth="1"/>
    <col min="8192" max="8193" width="17.375" style="1" customWidth="1"/>
    <col min="8194" max="8194" width="0.375" style="1" customWidth="1"/>
    <col min="8195" max="8195" width="12.375" style="1" bestFit="1" customWidth="1"/>
    <col min="8196" max="8442" width="9.375" style="1"/>
    <col min="8443" max="8443" width="12.375" style="1" customWidth="1"/>
    <col min="8444" max="8444" width="34.375" style="1" customWidth="1"/>
    <col min="8445" max="8445" width="2.375" style="1" customWidth="1"/>
    <col min="8446" max="8447" width="8.375" style="1" customWidth="1"/>
    <col min="8448" max="8449" width="17.375" style="1" customWidth="1"/>
    <col min="8450" max="8450" width="0.375" style="1" customWidth="1"/>
    <col min="8451" max="8451" width="12.375" style="1" bestFit="1" customWidth="1"/>
    <col min="8452" max="8698" width="9.375" style="1"/>
    <col min="8699" max="8699" width="12.375" style="1" customWidth="1"/>
    <col min="8700" max="8700" width="34.375" style="1" customWidth="1"/>
    <col min="8701" max="8701" width="2.375" style="1" customWidth="1"/>
    <col min="8702" max="8703" width="8.375" style="1" customWidth="1"/>
    <col min="8704" max="8705" width="17.375" style="1" customWidth="1"/>
    <col min="8706" max="8706" width="0.375" style="1" customWidth="1"/>
    <col min="8707" max="8707" width="12.375" style="1" bestFit="1" customWidth="1"/>
    <col min="8708" max="8954" width="9.375" style="1"/>
    <col min="8955" max="8955" width="12.375" style="1" customWidth="1"/>
    <col min="8956" max="8956" width="34.375" style="1" customWidth="1"/>
    <col min="8957" max="8957" width="2.375" style="1" customWidth="1"/>
    <col min="8958" max="8959" width="8.375" style="1" customWidth="1"/>
    <col min="8960" max="8961" width="17.375" style="1" customWidth="1"/>
    <col min="8962" max="8962" width="0.375" style="1" customWidth="1"/>
    <col min="8963" max="8963" width="12.375" style="1" bestFit="1" customWidth="1"/>
    <col min="8964" max="9210" width="9.375" style="1"/>
    <col min="9211" max="9211" width="12.375" style="1" customWidth="1"/>
    <col min="9212" max="9212" width="34.375" style="1" customWidth="1"/>
    <col min="9213" max="9213" width="2.375" style="1" customWidth="1"/>
    <col min="9214" max="9215" width="8.375" style="1" customWidth="1"/>
    <col min="9216" max="9217" width="17.375" style="1" customWidth="1"/>
    <col min="9218" max="9218" width="0.375" style="1" customWidth="1"/>
    <col min="9219" max="9219" width="12.375" style="1" bestFit="1" customWidth="1"/>
    <col min="9220" max="9466" width="9.375" style="1"/>
    <col min="9467" max="9467" width="12.375" style="1" customWidth="1"/>
    <col min="9468" max="9468" width="34.375" style="1" customWidth="1"/>
    <col min="9469" max="9469" width="2.375" style="1" customWidth="1"/>
    <col min="9470" max="9471" width="8.375" style="1" customWidth="1"/>
    <col min="9472" max="9473" width="17.375" style="1" customWidth="1"/>
    <col min="9474" max="9474" width="0.375" style="1" customWidth="1"/>
    <col min="9475" max="9475" width="12.375" style="1" bestFit="1" customWidth="1"/>
    <col min="9476" max="9722" width="9.375" style="1"/>
    <col min="9723" max="9723" width="12.375" style="1" customWidth="1"/>
    <col min="9724" max="9724" width="34.375" style="1" customWidth="1"/>
    <col min="9725" max="9725" width="2.375" style="1" customWidth="1"/>
    <col min="9726" max="9727" width="8.375" style="1" customWidth="1"/>
    <col min="9728" max="9729" width="17.375" style="1" customWidth="1"/>
    <col min="9730" max="9730" width="0.375" style="1" customWidth="1"/>
    <col min="9731" max="9731" width="12.375" style="1" bestFit="1" customWidth="1"/>
    <col min="9732" max="9978" width="9.375" style="1"/>
    <col min="9979" max="9979" width="12.375" style="1" customWidth="1"/>
    <col min="9980" max="9980" width="34.375" style="1" customWidth="1"/>
    <col min="9981" max="9981" width="2.375" style="1" customWidth="1"/>
    <col min="9982" max="9983" width="8.375" style="1" customWidth="1"/>
    <col min="9984" max="9985" width="17.375" style="1" customWidth="1"/>
    <col min="9986" max="9986" width="0.375" style="1" customWidth="1"/>
    <col min="9987" max="9987" width="12.375" style="1" bestFit="1" customWidth="1"/>
    <col min="9988" max="10234" width="9.375" style="1"/>
    <col min="10235" max="10235" width="12.375" style="1" customWidth="1"/>
    <col min="10236" max="10236" width="34.375" style="1" customWidth="1"/>
    <col min="10237" max="10237" width="2.375" style="1" customWidth="1"/>
    <col min="10238" max="10239" width="8.375" style="1" customWidth="1"/>
    <col min="10240" max="10241" width="17.375" style="1" customWidth="1"/>
    <col min="10242" max="10242" width="0.375" style="1" customWidth="1"/>
    <col min="10243" max="10243" width="12.375" style="1" bestFit="1" customWidth="1"/>
    <col min="10244" max="10490" width="9.375" style="1"/>
    <col min="10491" max="10491" width="12.375" style="1" customWidth="1"/>
    <col min="10492" max="10492" width="34.375" style="1" customWidth="1"/>
    <col min="10493" max="10493" width="2.375" style="1" customWidth="1"/>
    <col min="10494" max="10495" width="8.375" style="1" customWidth="1"/>
    <col min="10496" max="10497" width="17.375" style="1" customWidth="1"/>
    <col min="10498" max="10498" width="0.375" style="1" customWidth="1"/>
    <col min="10499" max="10499" width="12.375" style="1" bestFit="1" customWidth="1"/>
    <col min="10500" max="10746" width="9.375" style="1"/>
    <col min="10747" max="10747" width="12.375" style="1" customWidth="1"/>
    <col min="10748" max="10748" width="34.375" style="1" customWidth="1"/>
    <col min="10749" max="10749" width="2.375" style="1" customWidth="1"/>
    <col min="10750" max="10751" width="8.375" style="1" customWidth="1"/>
    <col min="10752" max="10753" width="17.375" style="1" customWidth="1"/>
    <col min="10754" max="10754" width="0.375" style="1" customWidth="1"/>
    <col min="10755" max="10755" width="12.375" style="1" bestFit="1" customWidth="1"/>
    <col min="10756" max="11002" width="9.375" style="1"/>
    <col min="11003" max="11003" width="12.375" style="1" customWidth="1"/>
    <col min="11004" max="11004" width="34.375" style="1" customWidth="1"/>
    <col min="11005" max="11005" width="2.375" style="1" customWidth="1"/>
    <col min="11006" max="11007" width="8.375" style="1" customWidth="1"/>
    <col min="11008" max="11009" width="17.375" style="1" customWidth="1"/>
    <col min="11010" max="11010" width="0.375" style="1" customWidth="1"/>
    <col min="11011" max="11011" width="12.375" style="1" bestFit="1" customWidth="1"/>
    <col min="11012" max="11258" width="9.375" style="1"/>
    <col min="11259" max="11259" width="12.375" style="1" customWidth="1"/>
    <col min="11260" max="11260" width="34.375" style="1" customWidth="1"/>
    <col min="11261" max="11261" width="2.375" style="1" customWidth="1"/>
    <col min="11262" max="11263" width="8.375" style="1" customWidth="1"/>
    <col min="11264" max="11265" width="17.375" style="1" customWidth="1"/>
    <col min="11266" max="11266" width="0.375" style="1" customWidth="1"/>
    <col min="11267" max="11267" width="12.375" style="1" bestFit="1" customWidth="1"/>
    <col min="11268" max="11514" width="9.375" style="1"/>
    <col min="11515" max="11515" width="12.375" style="1" customWidth="1"/>
    <col min="11516" max="11516" width="34.375" style="1" customWidth="1"/>
    <col min="11517" max="11517" width="2.375" style="1" customWidth="1"/>
    <col min="11518" max="11519" width="8.375" style="1" customWidth="1"/>
    <col min="11520" max="11521" width="17.375" style="1" customWidth="1"/>
    <col min="11522" max="11522" width="0.375" style="1" customWidth="1"/>
    <col min="11523" max="11523" width="12.375" style="1" bestFit="1" customWidth="1"/>
    <col min="11524" max="11770" width="9.375" style="1"/>
    <col min="11771" max="11771" width="12.375" style="1" customWidth="1"/>
    <col min="11772" max="11772" width="34.375" style="1" customWidth="1"/>
    <col min="11773" max="11773" width="2.375" style="1" customWidth="1"/>
    <col min="11774" max="11775" width="8.375" style="1" customWidth="1"/>
    <col min="11776" max="11777" width="17.375" style="1" customWidth="1"/>
    <col min="11778" max="11778" width="0.375" style="1" customWidth="1"/>
    <col min="11779" max="11779" width="12.375" style="1" bestFit="1" customWidth="1"/>
    <col min="11780" max="12026" width="9.375" style="1"/>
    <col min="12027" max="12027" width="12.375" style="1" customWidth="1"/>
    <col min="12028" max="12028" width="34.375" style="1" customWidth="1"/>
    <col min="12029" max="12029" width="2.375" style="1" customWidth="1"/>
    <col min="12030" max="12031" width="8.375" style="1" customWidth="1"/>
    <col min="12032" max="12033" width="17.375" style="1" customWidth="1"/>
    <col min="12034" max="12034" width="0.375" style="1" customWidth="1"/>
    <col min="12035" max="12035" width="12.375" style="1" bestFit="1" customWidth="1"/>
    <col min="12036" max="12282" width="9.375" style="1"/>
    <col min="12283" max="12283" width="12.375" style="1" customWidth="1"/>
    <col min="12284" max="12284" width="34.375" style="1" customWidth="1"/>
    <col min="12285" max="12285" width="2.375" style="1" customWidth="1"/>
    <col min="12286" max="12287" width="8.375" style="1" customWidth="1"/>
    <col min="12288" max="12289" width="17.375" style="1" customWidth="1"/>
    <col min="12290" max="12290" width="0.375" style="1" customWidth="1"/>
    <col min="12291" max="12291" width="12.375" style="1" bestFit="1" customWidth="1"/>
    <col min="12292" max="12538" width="9.375" style="1"/>
    <col min="12539" max="12539" width="12.375" style="1" customWidth="1"/>
    <col min="12540" max="12540" width="34.375" style="1" customWidth="1"/>
    <col min="12541" max="12541" width="2.375" style="1" customWidth="1"/>
    <col min="12542" max="12543" width="8.375" style="1" customWidth="1"/>
    <col min="12544" max="12545" width="17.375" style="1" customWidth="1"/>
    <col min="12546" max="12546" width="0.375" style="1" customWidth="1"/>
    <col min="12547" max="12547" width="12.375" style="1" bestFit="1" customWidth="1"/>
    <col min="12548" max="12794" width="9.375" style="1"/>
    <col min="12795" max="12795" width="12.375" style="1" customWidth="1"/>
    <col min="12796" max="12796" width="34.375" style="1" customWidth="1"/>
    <col min="12797" max="12797" width="2.375" style="1" customWidth="1"/>
    <col min="12798" max="12799" width="8.375" style="1" customWidth="1"/>
    <col min="12800" max="12801" width="17.375" style="1" customWidth="1"/>
    <col min="12802" max="12802" width="0.375" style="1" customWidth="1"/>
    <col min="12803" max="12803" width="12.375" style="1" bestFit="1" customWidth="1"/>
    <col min="12804" max="13050" width="9.375" style="1"/>
    <col min="13051" max="13051" width="12.375" style="1" customWidth="1"/>
    <col min="13052" max="13052" width="34.375" style="1" customWidth="1"/>
    <col min="13053" max="13053" width="2.375" style="1" customWidth="1"/>
    <col min="13054" max="13055" width="8.375" style="1" customWidth="1"/>
    <col min="13056" max="13057" width="17.375" style="1" customWidth="1"/>
    <col min="13058" max="13058" width="0.375" style="1" customWidth="1"/>
    <col min="13059" max="13059" width="12.375" style="1" bestFit="1" customWidth="1"/>
    <col min="13060" max="13306" width="9.375" style="1"/>
    <col min="13307" max="13307" width="12.375" style="1" customWidth="1"/>
    <col min="13308" max="13308" width="34.375" style="1" customWidth="1"/>
    <col min="13309" max="13309" width="2.375" style="1" customWidth="1"/>
    <col min="13310" max="13311" width="8.375" style="1" customWidth="1"/>
    <col min="13312" max="13313" width="17.375" style="1" customWidth="1"/>
    <col min="13314" max="13314" width="0.375" style="1" customWidth="1"/>
    <col min="13315" max="13315" width="12.375" style="1" bestFit="1" customWidth="1"/>
    <col min="13316" max="13562" width="9.375" style="1"/>
    <col min="13563" max="13563" width="12.375" style="1" customWidth="1"/>
    <col min="13564" max="13564" width="34.375" style="1" customWidth="1"/>
    <col min="13565" max="13565" width="2.375" style="1" customWidth="1"/>
    <col min="13566" max="13567" width="8.375" style="1" customWidth="1"/>
    <col min="13568" max="13569" width="17.375" style="1" customWidth="1"/>
    <col min="13570" max="13570" width="0.375" style="1" customWidth="1"/>
    <col min="13571" max="13571" width="12.375" style="1" bestFit="1" customWidth="1"/>
    <col min="13572" max="13818" width="9.375" style="1"/>
    <col min="13819" max="13819" width="12.375" style="1" customWidth="1"/>
    <col min="13820" max="13820" width="34.375" style="1" customWidth="1"/>
    <col min="13821" max="13821" width="2.375" style="1" customWidth="1"/>
    <col min="13822" max="13823" width="8.375" style="1" customWidth="1"/>
    <col min="13824" max="13825" width="17.375" style="1" customWidth="1"/>
    <col min="13826" max="13826" width="0.375" style="1" customWidth="1"/>
    <col min="13827" max="13827" width="12.375" style="1" bestFit="1" customWidth="1"/>
    <col min="13828" max="14074" width="9.375" style="1"/>
    <col min="14075" max="14075" width="12.375" style="1" customWidth="1"/>
    <col min="14076" max="14076" width="34.375" style="1" customWidth="1"/>
    <col min="14077" max="14077" width="2.375" style="1" customWidth="1"/>
    <col min="14078" max="14079" width="8.375" style="1" customWidth="1"/>
    <col min="14080" max="14081" width="17.375" style="1" customWidth="1"/>
    <col min="14082" max="14082" width="0.375" style="1" customWidth="1"/>
    <col min="14083" max="14083" width="12.375" style="1" bestFit="1" customWidth="1"/>
    <col min="14084" max="14330" width="9.375" style="1"/>
    <col min="14331" max="14331" width="12.375" style="1" customWidth="1"/>
    <col min="14332" max="14332" width="34.375" style="1" customWidth="1"/>
    <col min="14333" max="14333" width="2.375" style="1" customWidth="1"/>
    <col min="14334" max="14335" width="8.375" style="1" customWidth="1"/>
    <col min="14336" max="14337" width="17.375" style="1" customWidth="1"/>
    <col min="14338" max="14338" width="0.375" style="1" customWidth="1"/>
    <col min="14339" max="14339" width="12.375" style="1" bestFit="1" customWidth="1"/>
    <col min="14340" max="14586" width="9.375" style="1"/>
    <col min="14587" max="14587" width="12.375" style="1" customWidth="1"/>
    <col min="14588" max="14588" width="34.375" style="1" customWidth="1"/>
    <col min="14589" max="14589" width="2.375" style="1" customWidth="1"/>
    <col min="14590" max="14591" width="8.375" style="1" customWidth="1"/>
    <col min="14592" max="14593" width="17.375" style="1" customWidth="1"/>
    <col min="14594" max="14594" width="0.375" style="1" customWidth="1"/>
    <col min="14595" max="14595" width="12.375" style="1" bestFit="1" customWidth="1"/>
    <col min="14596" max="14842" width="9.375" style="1"/>
    <col min="14843" max="14843" width="12.375" style="1" customWidth="1"/>
    <col min="14844" max="14844" width="34.375" style="1" customWidth="1"/>
    <col min="14845" max="14845" width="2.375" style="1" customWidth="1"/>
    <col min="14846" max="14847" width="8.375" style="1" customWidth="1"/>
    <col min="14848" max="14849" width="17.375" style="1" customWidth="1"/>
    <col min="14850" max="14850" width="0.375" style="1" customWidth="1"/>
    <col min="14851" max="14851" width="12.375" style="1" bestFit="1" customWidth="1"/>
    <col min="14852" max="15098" width="9.375" style="1"/>
    <col min="15099" max="15099" width="12.375" style="1" customWidth="1"/>
    <col min="15100" max="15100" width="34.375" style="1" customWidth="1"/>
    <col min="15101" max="15101" width="2.375" style="1" customWidth="1"/>
    <col min="15102" max="15103" width="8.375" style="1" customWidth="1"/>
    <col min="15104" max="15105" width="17.375" style="1" customWidth="1"/>
    <col min="15106" max="15106" width="0.375" style="1" customWidth="1"/>
    <col min="15107" max="15107" width="12.375" style="1" bestFit="1" customWidth="1"/>
    <col min="15108" max="15354" width="9.375" style="1"/>
    <col min="15355" max="15355" width="12.375" style="1" customWidth="1"/>
    <col min="15356" max="15356" width="34.375" style="1" customWidth="1"/>
    <col min="15357" max="15357" width="2.375" style="1" customWidth="1"/>
    <col min="15358" max="15359" width="8.375" style="1" customWidth="1"/>
    <col min="15360" max="15361" width="17.375" style="1" customWidth="1"/>
    <col min="15362" max="15362" width="0.375" style="1" customWidth="1"/>
    <col min="15363" max="15363" width="12.375" style="1" bestFit="1" customWidth="1"/>
    <col min="15364" max="15610" width="9.375" style="1"/>
    <col min="15611" max="15611" width="12.375" style="1" customWidth="1"/>
    <col min="15612" max="15612" width="34.375" style="1" customWidth="1"/>
    <col min="15613" max="15613" width="2.375" style="1" customWidth="1"/>
    <col min="15614" max="15615" width="8.375" style="1" customWidth="1"/>
    <col min="15616" max="15617" width="17.375" style="1" customWidth="1"/>
    <col min="15618" max="15618" width="0.375" style="1" customWidth="1"/>
    <col min="15619" max="15619" width="12.375" style="1" bestFit="1" customWidth="1"/>
    <col min="15620" max="15866" width="9.375" style="1"/>
    <col min="15867" max="15867" width="12.375" style="1" customWidth="1"/>
    <col min="15868" max="15868" width="34.375" style="1" customWidth="1"/>
    <col min="15869" max="15869" width="2.375" style="1" customWidth="1"/>
    <col min="15870" max="15871" width="8.375" style="1" customWidth="1"/>
    <col min="15872" max="15873" width="17.375" style="1" customWidth="1"/>
    <col min="15874" max="15874" width="0.375" style="1" customWidth="1"/>
    <col min="15875" max="15875" width="12.375" style="1" bestFit="1" customWidth="1"/>
    <col min="15876" max="16122" width="9.375" style="1"/>
    <col min="16123" max="16123" width="12.375" style="1" customWidth="1"/>
    <col min="16124" max="16124" width="34.375" style="1" customWidth="1"/>
    <col min="16125" max="16125" width="2.375" style="1" customWidth="1"/>
    <col min="16126" max="16127" width="8.375" style="1" customWidth="1"/>
    <col min="16128" max="16129" width="17.375" style="1" customWidth="1"/>
    <col min="16130" max="16130" width="0.375" style="1" customWidth="1"/>
    <col min="16131" max="16131" width="12.375" style="1" bestFit="1" customWidth="1"/>
    <col min="16132" max="16384" width="9.375" style="1"/>
  </cols>
  <sheetData>
    <row r="1" spans="2:8" ht="19.5" customHeight="1" x14ac:dyDescent="0.2">
      <c r="B1" s="38" t="str">
        <f>'التدفقات النقدية'!B1:I1</f>
        <v>شركة فنار الطاقة  للوقود</v>
      </c>
      <c r="C1" s="38"/>
      <c r="D1" s="38"/>
      <c r="E1" s="144"/>
      <c r="F1" s="156"/>
      <c r="G1" s="61"/>
    </row>
    <row r="2" spans="2:8" ht="19.5" customHeight="1" x14ac:dyDescent="0.2">
      <c r="B2" s="43" t="str">
        <f>'التدفقات النقدية'!B2:I2</f>
        <v>شركة شخص واحد - شركة ذات مسئولية محدودة</v>
      </c>
      <c r="C2" s="43"/>
      <c r="D2" s="43"/>
      <c r="E2" s="312"/>
      <c r="F2" s="156"/>
      <c r="G2" s="61"/>
    </row>
    <row r="3" spans="2:8" ht="19.5" customHeight="1" x14ac:dyDescent="0.2">
      <c r="B3" s="173" t="s">
        <v>227</v>
      </c>
      <c r="C3" s="299"/>
      <c r="D3" s="299"/>
      <c r="E3" s="248"/>
      <c r="F3" s="142"/>
      <c r="G3" s="120"/>
    </row>
    <row r="4" spans="2:8" ht="19.5" customHeight="1" x14ac:dyDescent="0.2">
      <c r="B4" s="176" t="s">
        <v>21</v>
      </c>
      <c r="C4" s="176"/>
      <c r="D4" s="176"/>
      <c r="E4" s="313"/>
      <c r="F4" s="143"/>
      <c r="G4" s="120"/>
    </row>
    <row r="5" spans="2:8" s="11" customFormat="1" ht="28.5" customHeight="1" x14ac:dyDescent="0.2">
      <c r="B5" s="8"/>
      <c r="C5" s="34"/>
      <c r="D5" s="34"/>
      <c r="E5" s="314"/>
      <c r="F5" s="157"/>
      <c r="G5" s="8"/>
      <c r="H5" s="33"/>
    </row>
    <row r="6" spans="2:8" s="11" customFormat="1" ht="28.5" customHeight="1" x14ac:dyDescent="0.2">
      <c r="B6" s="121" t="s">
        <v>31</v>
      </c>
      <c r="C6" s="121"/>
      <c r="D6" s="121"/>
      <c r="E6" s="314"/>
      <c r="F6" s="157"/>
      <c r="G6" s="34"/>
      <c r="H6" s="33"/>
    </row>
    <row r="7" spans="2:8" s="11" customFormat="1" ht="21" customHeight="1" x14ac:dyDescent="0.2">
      <c r="C7" s="253" t="s">
        <v>224</v>
      </c>
      <c r="E7" s="253" t="s">
        <v>206</v>
      </c>
      <c r="F7" s="149" t="s">
        <v>73</v>
      </c>
      <c r="H7" s="33"/>
    </row>
    <row r="8" spans="2:8" s="11" customFormat="1" ht="18.600000000000001" customHeight="1" x14ac:dyDescent="0.2">
      <c r="B8" s="136"/>
      <c r="C8" s="254"/>
      <c r="D8" s="136"/>
      <c r="E8" s="254"/>
      <c r="F8" s="150" t="s">
        <v>74</v>
      </c>
      <c r="H8" s="33"/>
    </row>
    <row r="9" spans="2:8" s="11" customFormat="1" ht="28.5" customHeight="1" x14ac:dyDescent="0.2">
      <c r="B9" s="50" t="s">
        <v>63</v>
      </c>
      <c r="C9" s="255">
        <v>142080</v>
      </c>
      <c r="D9" s="136"/>
      <c r="E9" s="255">
        <v>121957</v>
      </c>
      <c r="F9" s="106">
        <v>25353</v>
      </c>
      <c r="H9" s="33"/>
    </row>
    <row r="10" spans="2:8" s="11" customFormat="1" ht="28.5" customHeight="1" x14ac:dyDescent="0.2">
      <c r="B10" s="136" t="s">
        <v>64</v>
      </c>
      <c r="C10" s="255">
        <v>74933</v>
      </c>
      <c r="D10" s="136"/>
      <c r="E10" s="255">
        <v>80163</v>
      </c>
      <c r="F10" s="106">
        <v>60924</v>
      </c>
      <c r="H10" s="33"/>
    </row>
    <row r="11" spans="2:8" s="11" customFormat="1" ht="28.5" customHeight="1" thickBot="1" x14ac:dyDescent="0.25">
      <c r="B11" s="50"/>
      <c r="C11" s="256">
        <f>SUM(C9:C10)</f>
        <v>217013</v>
      </c>
      <c r="D11" s="136"/>
      <c r="E11" s="256">
        <f>SUM(E9:E10)</f>
        <v>202120</v>
      </c>
      <c r="F11" s="109">
        <f>SUM(F9:F10)</f>
        <v>86277</v>
      </c>
      <c r="H11" s="33"/>
    </row>
    <row r="12" spans="2:8" s="11" customFormat="1" ht="28.5" customHeight="1" thickTop="1" x14ac:dyDescent="0.2">
      <c r="B12" s="136"/>
      <c r="C12" s="257"/>
      <c r="D12" s="136"/>
      <c r="E12" s="257"/>
      <c r="F12" s="122"/>
      <c r="H12" s="33"/>
    </row>
    <row r="13" spans="2:8" s="11" customFormat="1" ht="32.25" customHeight="1" x14ac:dyDescent="0.2">
      <c r="B13" s="165" t="s">
        <v>98</v>
      </c>
      <c r="C13" s="257"/>
      <c r="D13" s="165"/>
      <c r="E13" s="257"/>
      <c r="F13" s="122"/>
      <c r="H13" s="33"/>
    </row>
    <row r="14" spans="2:8" ht="24" customHeight="1" x14ac:dyDescent="0.2">
      <c r="C14" s="253" t="s">
        <v>224</v>
      </c>
      <c r="E14" s="258" t="str">
        <f>E7</f>
        <v>31 ديسمبر 2022م</v>
      </c>
      <c r="F14" s="149" t="s">
        <v>73</v>
      </c>
    </row>
    <row r="15" spans="2:8" ht="10.5" customHeight="1" x14ac:dyDescent="0.2">
      <c r="B15" s="34"/>
      <c r="C15" s="259"/>
      <c r="D15" s="34"/>
      <c r="E15" s="259"/>
      <c r="F15" s="150" t="s">
        <v>74</v>
      </c>
    </row>
    <row r="16" spans="2:8" ht="30.75" customHeight="1" x14ac:dyDescent="0.2">
      <c r="B16" s="51" t="s">
        <v>48</v>
      </c>
      <c r="C16" s="255">
        <v>0</v>
      </c>
      <c r="D16" s="51"/>
      <c r="E16" s="255">
        <v>470938</v>
      </c>
      <c r="F16" s="106">
        <v>72013</v>
      </c>
    </row>
    <row r="17" spans="2:6" ht="30.75" customHeight="1" x14ac:dyDescent="0.2">
      <c r="B17" s="51" t="s">
        <v>84</v>
      </c>
      <c r="C17" s="255">
        <v>798250</v>
      </c>
      <c r="D17" s="51"/>
      <c r="E17" s="255">
        <v>205750</v>
      </c>
      <c r="F17" s="106">
        <v>4445</v>
      </c>
    </row>
    <row r="18" spans="2:6" ht="30.75" customHeight="1" thickBot="1" x14ac:dyDescent="0.25">
      <c r="B18" s="52"/>
      <c r="C18" s="256">
        <f>SUM(C16:C17)</f>
        <v>798250</v>
      </c>
      <c r="D18" s="100"/>
      <c r="E18" s="256">
        <f>SUM(E16:E17)</f>
        <v>676688</v>
      </c>
      <c r="F18" s="109">
        <f>SUM(F16:F17)</f>
        <v>76458</v>
      </c>
    </row>
    <row r="19" spans="2:6" ht="19.5" customHeight="1" thickTop="1" x14ac:dyDescent="0.2">
      <c r="B19" s="100"/>
      <c r="C19" s="100"/>
      <c r="D19" s="100"/>
      <c r="E19" s="315"/>
      <c r="F19" s="122"/>
    </row>
    <row r="20" spans="2:6" ht="27.6" customHeight="1" x14ac:dyDescent="0.2">
      <c r="B20" s="100"/>
      <c r="C20" s="100"/>
      <c r="D20" s="100"/>
      <c r="E20" s="315"/>
      <c r="F20" s="122"/>
    </row>
    <row r="21" spans="2:6" ht="14.25" customHeight="1" x14ac:dyDescent="0.2">
      <c r="B21" s="100"/>
      <c r="C21" s="100"/>
      <c r="D21" s="100"/>
      <c r="E21" s="315"/>
      <c r="F21" s="122"/>
    </row>
    <row r="22" spans="2:6" ht="20.25" customHeight="1" x14ac:dyDescent="0.2">
      <c r="F22" s="122"/>
    </row>
    <row r="23" spans="2:6" ht="20.25" customHeight="1" x14ac:dyDescent="0.2">
      <c r="F23" s="122"/>
    </row>
    <row r="24" spans="2:6" ht="20.25" customHeight="1" x14ac:dyDescent="0.2">
      <c r="F24" s="122"/>
    </row>
    <row r="25" spans="2:6" ht="20.25" customHeight="1" x14ac:dyDescent="0.2">
      <c r="F25" s="122"/>
    </row>
    <row r="26" spans="2:6" ht="17.45" customHeight="1" x14ac:dyDescent="0.2">
      <c r="F26" s="1"/>
    </row>
    <row r="27" spans="2:6" ht="17.45" customHeight="1" x14ac:dyDescent="0.2">
      <c r="F27" s="1"/>
    </row>
    <row r="28" spans="2:6" ht="26.25" customHeight="1" x14ac:dyDescent="0.2">
      <c r="F28" s="122"/>
    </row>
    <row r="29" spans="2:6" x14ac:dyDescent="0.2">
      <c r="F29" s="122"/>
    </row>
    <row r="30" spans="2:6" ht="24" customHeight="1" x14ac:dyDescent="0.2">
      <c r="F30" s="122"/>
    </row>
    <row r="31" spans="2:6" ht="9" customHeight="1" x14ac:dyDescent="0.2">
      <c r="B31" s="191"/>
      <c r="C31" s="191"/>
      <c r="D31" s="191"/>
      <c r="E31" s="316"/>
      <c r="F31" s="122"/>
    </row>
    <row r="32" spans="2:6" ht="35.25" customHeight="1" x14ac:dyDescent="0.2">
      <c r="B32" s="185"/>
      <c r="C32" s="185"/>
      <c r="D32" s="185"/>
      <c r="E32" s="317"/>
      <c r="F32" s="122"/>
    </row>
    <row r="33" spans="1:7" ht="20.25" customHeight="1" x14ac:dyDescent="0.2">
      <c r="A33" s="438">
        <v>15</v>
      </c>
      <c r="B33" s="438"/>
      <c r="C33" s="438"/>
      <c r="D33" s="438"/>
      <c r="E33" s="438"/>
      <c r="F33" s="438"/>
    </row>
    <row r="34" spans="1:7" ht="18" customHeight="1" x14ac:dyDescent="0.2"/>
    <row r="35" spans="1:7" ht="18" customHeight="1" x14ac:dyDescent="0.2">
      <c r="A35" s="123"/>
      <c r="B35" s="123"/>
      <c r="C35" s="123"/>
      <c r="D35" s="123"/>
      <c r="E35" s="318"/>
      <c r="F35" s="159"/>
      <c r="G35" s="123"/>
    </row>
  </sheetData>
  <customSheetViews>
    <customSheetView guid="{C4C54333-0C8B-484B-8210-F3D7E510C081}" scale="175" showGridLines="0" topLeftCell="A49">
      <selection activeCell="D11" sqref="D11"/>
      <pageMargins left="0.78740157480314965" right="0.19685039370078741" top="0.39370078740157483" bottom="0" header="0" footer="0"/>
      <printOptions horizontalCentered="1"/>
      <pageSetup paperSize="9" firstPageNumber="5" orientation="portrait" useFirstPageNumber="1" r:id="rId1"/>
      <headerFooter alignWithMargins="0">
        <oddFooter>&amp;Cصفحة &amp;P من &amp;N</oddFooter>
      </headerFooter>
    </customSheetView>
  </customSheetViews>
  <mergeCells count="1">
    <mergeCell ref="A33:F33"/>
  </mergeCells>
  <printOptions horizontalCentered="1"/>
  <pageMargins left="0.39370078740157483" right="0.65" top="0.62992125984251968" bottom="0" header="0" footer="0"/>
  <pageSetup paperSize="9" firstPageNumber="5" orientation="portrait" useFirstPageNumber="1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P23"/>
  <sheetViews>
    <sheetView rightToLeft="1" topLeftCell="A8" zoomScale="130" zoomScaleNormal="130" zoomScaleSheetLayoutView="100" workbookViewId="0">
      <selection activeCell="C19" sqref="C19:M19"/>
    </sheetView>
  </sheetViews>
  <sheetFormatPr defaultColWidth="9.125" defaultRowHeight="20.25" x14ac:dyDescent="0.5"/>
  <cols>
    <col min="1" max="1" width="3.5" style="228" customWidth="1"/>
    <col min="2" max="2" width="21.5" style="228" bestFit="1" customWidth="1"/>
    <col min="3" max="3" width="12.5" style="328" customWidth="1"/>
    <col min="4" max="4" width="2" style="328" customWidth="1"/>
    <col min="5" max="5" width="10.375" style="328" customWidth="1"/>
    <col min="6" max="6" width="2" style="328" customWidth="1"/>
    <col min="7" max="7" width="9.875" style="328" bestFit="1" customWidth="1"/>
    <col min="8" max="8" width="1.5" style="328" customWidth="1"/>
    <col min="9" max="9" width="9.25" style="328" bestFit="1" customWidth="1"/>
    <col min="10" max="10" width="1.5" style="328" customWidth="1"/>
    <col min="11" max="11" width="12.875" style="328" bestFit="1" customWidth="1"/>
    <col min="12" max="12" width="1.375" style="328" customWidth="1"/>
    <col min="13" max="13" width="10.25" style="328" customWidth="1"/>
    <col min="14" max="14" width="1.375" style="328" customWidth="1"/>
    <col min="15" max="15" width="14.25" style="328" customWidth="1"/>
    <col min="16" max="16" width="3.125" style="220" bestFit="1" customWidth="1"/>
    <col min="17" max="16384" width="9.125" style="228"/>
  </cols>
  <sheetData>
    <row r="1" spans="1:16" s="221" customFormat="1" ht="20.100000000000001" customHeight="1" x14ac:dyDescent="0.5">
      <c r="A1" s="219" t="str">
        <f>'المركز المالي (2)'!A1</f>
        <v>شركة فنار الطاقة  للوقود</v>
      </c>
      <c r="B1" s="2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220"/>
    </row>
    <row r="2" spans="1:16" s="221" customFormat="1" ht="20.100000000000001" customHeight="1" x14ac:dyDescent="0.5">
      <c r="A2" s="222" t="str">
        <f>'المركز المالي (2)'!A2</f>
        <v>شركة شخص واحد - شركة ذات مسئولية محدودة</v>
      </c>
      <c r="B2" s="222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220"/>
    </row>
    <row r="3" spans="1:16" s="221" customFormat="1" ht="20.100000000000001" customHeight="1" x14ac:dyDescent="0.5">
      <c r="A3" s="219" t="s">
        <v>228</v>
      </c>
      <c r="B3" s="2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220"/>
    </row>
    <row r="4" spans="1:16" s="221" customFormat="1" ht="20.100000000000001" customHeight="1" x14ac:dyDescent="0.5">
      <c r="A4" s="242" t="str">
        <f>'التدفقات النقدية'!B5</f>
        <v>(جميع المبالغ بالريال السعودي)</v>
      </c>
      <c r="B4" s="223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220"/>
    </row>
    <row r="5" spans="1:16" s="221" customFormat="1" ht="22.5" customHeight="1" x14ac:dyDescent="0.2">
      <c r="C5" s="321"/>
      <c r="D5" s="321"/>
      <c r="E5" s="321"/>
      <c r="F5" s="321"/>
      <c r="G5" s="322"/>
      <c r="H5" s="322"/>
      <c r="I5" s="322"/>
      <c r="J5" s="322"/>
      <c r="K5" s="322"/>
      <c r="L5" s="322"/>
      <c r="M5" s="322"/>
      <c r="N5" s="322"/>
      <c r="O5" s="322"/>
      <c r="P5" s="225"/>
    </row>
    <row r="6" spans="1:16" s="227" customFormat="1" ht="40.5" x14ac:dyDescent="0.5">
      <c r="A6" s="226">
        <v>7</v>
      </c>
      <c r="B6" s="237" t="s">
        <v>193</v>
      </c>
      <c r="C6" s="323" t="s">
        <v>202</v>
      </c>
      <c r="D6" s="324"/>
      <c r="E6" s="367" t="s">
        <v>244</v>
      </c>
      <c r="F6" s="324"/>
      <c r="G6" s="323" t="s">
        <v>183</v>
      </c>
      <c r="H6" s="324"/>
      <c r="I6" s="323" t="s">
        <v>184</v>
      </c>
      <c r="J6" s="324"/>
      <c r="K6" s="323" t="s">
        <v>185</v>
      </c>
      <c r="L6" s="324"/>
      <c r="M6" s="367" t="s">
        <v>186</v>
      </c>
      <c r="N6" s="324"/>
      <c r="O6" s="367" t="s">
        <v>187</v>
      </c>
      <c r="P6" s="224"/>
    </row>
    <row r="7" spans="1:16" ht="22.5" customHeight="1" x14ac:dyDescent="0.5">
      <c r="A7" s="441" t="s">
        <v>188</v>
      </c>
      <c r="B7" s="441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24"/>
    </row>
    <row r="8" spans="1:16" ht="29.25" customHeight="1" x14ac:dyDescent="0.5">
      <c r="A8" s="442" t="s">
        <v>239</v>
      </c>
      <c r="B8" s="442"/>
      <c r="C8" s="265">
        <v>5892875</v>
      </c>
      <c r="D8" s="265"/>
      <c r="E8" s="265">
        <v>0</v>
      </c>
      <c r="F8" s="265"/>
      <c r="G8" s="265">
        <v>294641</v>
      </c>
      <c r="H8" s="265"/>
      <c r="I8" s="265">
        <v>1015608</v>
      </c>
      <c r="J8" s="265"/>
      <c r="K8" s="265">
        <v>45445</v>
      </c>
      <c r="L8" s="265"/>
      <c r="M8" s="325">
        <v>17080</v>
      </c>
      <c r="N8" s="265"/>
      <c r="O8" s="269">
        <f>SUM(C8:N8)</f>
        <v>7265649</v>
      </c>
      <c r="P8" s="224"/>
    </row>
    <row r="9" spans="1:16" ht="29.25" customHeight="1" x14ac:dyDescent="0.5">
      <c r="A9" s="442" t="s">
        <v>189</v>
      </c>
      <c r="B9" s="442"/>
      <c r="C9" s="265">
        <v>563470</v>
      </c>
      <c r="D9" s="265"/>
      <c r="E9" s="265">
        <v>75299</v>
      </c>
      <c r="F9" s="265"/>
      <c r="G9" s="265">
        <v>38670</v>
      </c>
      <c r="H9" s="265"/>
      <c r="I9" s="265">
        <v>0</v>
      </c>
      <c r="J9" s="265"/>
      <c r="K9" s="265">
        <v>0</v>
      </c>
      <c r="L9" s="265"/>
      <c r="M9" s="265">
        <v>0</v>
      </c>
      <c r="N9" s="265"/>
      <c r="O9" s="269">
        <f>SUM(C9:N9)</f>
        <v>677439</v>
      </c>
      <c r="P9" s="224"/>
    </row>
    <row r="10" spans="1:16" ht="29.25" customHeight="1" x14ac:dyDescent="0.5">
      <c r="A10" s="442" t="s">
        <v>245</v>
      </c>
      <c r="B10" s="442"/>
      <c r="C10" s="265">
        <v>0</v>
      </c>
      <c r="D10" s="265"/>
      <c r="E10" s="265">
        <v>41000</v>
      </c>
      <c r="F10" s="265"/>
      <c r="G10" s="265">
        <v>-41000</v>
      </c>
      <c r="H10" s="265"/>
      <c r="I10" s="265">
        <v>0</v>
      </c>
      <c r="J10" s="265"/>
      <c r="K10" s="265">
        <v>0</v>
      </c>
      <c r="L10" s="265"/>
      <c r="M10" s="265">
        <v>0</v>
      </c>
      <c r="N10" s="265"/>
      <c r="O10" s="269">
        <f>SUM(C10:N10)</f>
        <v>0</v>
      </c>
      <c r="P10" s="224"/>
    </row>
    <row r="11" spans="1:16" ht="29.25" customHeight="1" x14ac:dyDescent="0.5">
      <c r="A11" s="442" t="s">
        <v>240</v>
      </c>
      <c r="B11" s="442"/>
      <c r="C11" s="268">
        <f>SUM(C8:C10)</f>
        <v>6456345</v>
      </c>
      <c r="D11" s="269"/>
      <c r="E11" s="268">
        <f>SUM(E8:E10)</f>
        <v>116299</v>
      </c>
      <c r="F11" s="269"/>
      <c r="G11" s="268">
        <f>SUM(G8:G10)</f>
        <v>292311</v>
      </c>
      <c r="H11" s="269"/>
      <c r="I11" s="268">
        <f>SUM(I8:I10)</f>
        <v>1015608</v>
      </c>
      <c r="J11" s="269"/>
      <c r="K11" s="268">
        <f>SUM(K8:K10)</f>
        <v>45445</v>
      </c>
      <c r="L11" s="326"/>
      <c r="M11" s="268">
        <f>SUM(M8:M10)</f>
        <v>17080</v>
      </c>
      <c r="N11" s="265"/>
      <c r="O11" s="268">
        <f>SUM(O8:O10)</f>
        <v>7943088</v>
      </c>
      <c r="P11" s="224"/>
    </row>
    <row r="12" spans="1:16" ht="29.25" customHeight="1" x14ac:dyDescent="0.5">
      <c r="A12" s="440" t="s">
        <v>190</v>
      </c>
      <c r="B12" s="440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9"/>
      <c r="P12" s="224"/>
    </row>
    <row r="13" spans="1:16" ht="29.25" customHeight="1" x14ac:dyDescent="0.5">
      <c r="A13" s="442" t="str">
        <f>A8</f>
        <v>الرصيد في 1 يناير 2023م</v>
      </c>
      <c r="B13" s="442"/>
      <c r="C13" s="265">
        <v>243792</v>
      </c>
      <c r="D13" s="265"/>
      <c r="E13" s="265">
        <v>0</v>
      </c>
      <c r="F13" s="265"/>
      <c r="G13" s="265">
        <v>68147</v>
      </c>
      <c r="H13" s="265"/>
      <c r="I13" s="265">
        <v>333865</v>
      </c>
      <c r="J13" s="265"/>
      <c r="K13" s="265">
        <v>5545</v>
      </c>
      <c r="L13" s="265"/>
      <c r="M13" s="265">
        <v>5698</v>
      </c>
      <c r="N13" s="265"/>
      <c r="O13" s="269">
        <f>SUM(C13:N13)</f>
        <v>657047</v>
      </c>
      <c r="P13" s="224"/>
    </row>
    <row r="14" spans="1:16" ht="29.25" customHeight="1" x14ac:dyDescent="0.5">
      <c r="A14" s="442" t="s">
        <v>189</v>
      </c>
      <c r="B14" s="442"/>
      <c r="C14" s="265">
        <v>294644</v>
      </c>
      <c r="D14" s="265"/>
      <c r="E14" s="265">
        <v>2050</v>
      </c>
      <c r="F14" s="265"/>
      <c r="G14" s="265">
        <v>59879</v>
      </c>
      <c r="H14" s="265"/>
      <c r="I14" s="265">
        <v>203120</v>
      </c>
      <c r="J14" s="265"/>
      <c r="K14" s="265">
        <v>4544</v>
      </c>
      <c r="L14" s="265"/>
      <c r="M14" s="265">
        <v>3415</v>
      </c>
      <c r="N14" s="265"/>
      <c r="O14" s="269">
        <f>SUM(C14:N14)</f>
        <v>567652</v>
      </c>
      <c r="P14" s="224"/>
    </row>
    <row r="15" spans="1:16" ht="29.25" customHeight="1" x14ac:dyDescent="0.5">
      <c r="A15" s="442" t="s">
        <v>245</v>
      </c>
      <c r="B15" s="442"/>
      <c r="C15" s="265"/>
      <c r="D15" s="265"/>
      <c r="E15" s="265">
        <v>4100</v>
      </c>
      <c r="F15" s="265"/>
      <c r="G15" s="265">
        <v>-4100</v>
      </c>
      <c r="H15" s="265"/>
      <c r="I15" s="265">
        <v>0</v>
      </c>
      <c r="J15" s="265"/>
      <c r="K15" s="265">
        <v>0</v>
      </c>
      <c r="L15" s="265"/>
      <c r="M15" s="265">
        <v>0</v>
      </c>
      <c r="N15" s="265"/>
      <c r="O15" s="269">
        <f>SUM(C15:N15)</f>
        <v>0</v>
      </c>
      <c r="P15" s="224"/>
    </row>
    <row r="16" spans="1:16" ht="29.25" customHeight="1" x14ac:dyDescent="0.5">
      <c r="A16" s="442" t="str">
        <f>A11</f>
        <v>في 31 ديسمبر 2023م</v>
      </c>
      <c r="B16" s="442"/>
      <c r="C16" s="268">
        <f>SUM(C13:C15)</f>
        <v>538436</v>
      </c>
      <c r="D16" s="269"/>
      <c r="E16" s="268">
        <f>SUM(E14:E15)</f>
        <v>6150</v>
      </c>
      <c r="F16" s="269"/>
      <c r="G16" s="268">
        <f>SUM(G13:G15)</f>
        <v>123926</v>
      </c>
      <c r="H16" s="269"/>
      <c r="I16" s="268">
        <f>SUM(I13:I15)</f>
        <v>536985</v>
      </c>
      <c r="J16" s="269"/>
      <c r="K16" s="268">
        <f>SUM(K13:K15)</f>
        <v>10089</v>
      </c>
      <c r="L16" s="269"/>
      <c r="M16" s="268">
        <f>SUM(M13:M15)</f>
        <v>9113</v>
      </c>
      <c r="N16" s="265"/>
      <c r="O16" s="268">
        <f>SUM(C16:N16)</f>
        <v>1224699</v>
      </c>
      <c r="P16" s="224"/>
    </row>
    <row r="17" spans="1:16" ht="29.25" customHeight="1" x14ac:dyDescent="0.5">
      <c r="A17" s="440" t="s">
        <v>191</v>
      </c>
      <c r="B17" s="440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24"/>
    </row>
    <row r="18" spans="1:16" ht="29.25" customHeight="1" x14ac:dyDescent="0.5">
      <c r="A18" s="443" t="str">
        <f>A16</f>
        <v>في 31 ديسمبر 2023م</v>
      </c>
      <c r="B18" s="443"/>
      <c r="C18" s="291">
        <f>C11-C16</f>
        <v>5917909</v>
      </c>
      <c r="D18" s="269"/>
      <c r="E18" s="291">
        <f>E11-E16</f>
        <v>110149</v>
      </c>
      <c r="F18" s="269"/>
      <c r="G18" s="291">
        <f>G11-G16</f>
        <v>168385</v>
      </c>
      <c r="H18" s="269"/>
      <c r="I18" s="291">
        <f>I11-I16</f>
        <v>478623</v>
      </c>
      <c r="J18" s="269"/>
      <c r="K18" s="291">
        <f>K11-K16</f>
        <v>35356</v>
      </c>
      <c r="L18" s="269"/>
      <c r="M18" s="291">
        <f>M11-M16</f>
        <v>7967</v>
      </c>
      <c r="N18" s="269"/>
      <c r="O18" s="291">
        <f>SUM(C18:N18)</f>
        <v>6718389</v>
      </c>
      <c r="P18" s="224"/>
    </row>
    <row r="19" spans="1:16" ht="29.25" customHeight="1" thickBot="1" x14ac:dyDescent="0.55000000000000004">
      <c r="A19" s="443" t="s">
        <v>206</v>
      </c>
      <c r="B19" s="443"/>
      <c r="C19" s="327">
        <f>C8-C13</f>
        <v>5649083</v>
      </c>
      <c r="D19" s="269"/>
      <c r="E19" s="327">
        <f>E10-E15</f>
        <v>36900</v>
      </c>
      <c r="F19" s="269"/>
      <c r="G19" s="327">
        <f>G8+G10-G13-G15</f>
        <v>189594</v>
      </c>
      <c r="H19" s="269"/>
      <c r="I19" s="327">
        <f>I8-I13</f>
        <v>681743</v>
      </c>
      <c r="J19" s="269"/>
      <c r="K19" s="327">
        <f>K8-K13</f>
        <v>39900</v>
      </c>
      <c r="L19" s="269"/>
      <c r="M19" s="327">
        <f>M8-M13</f>
        <v>11382</v>
      </c>
      <c r="N19" s="269"/>
      <c r="O19" s="327">
        <f>SUM(C19:M19)</f>
        <v>6608602</v>
      </c>
      <c r="P19" s="224"/>
    </row>
    <row r="20" spans="1:16" ht="31.5" customHeight="1" thickTop="1" x14ac:dyDescent="0.5"/>
    <row r="21" spans="1:16" ht="22.5" customHeight="1" x14ac:dyDescent="0.5">
      <c r="A21" s="439">
        <v>16</v>
      </c>
      <c r="B21" s="439"/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</row>
    <row r="22" spans="1:16" ht="22.5" customHeight="1" x14ac:dyDescent="0.5"/>
    <row r="23" spans="1:16" ht="22.5" customHeight="1" x14ac:dyDescent="0.5"/>
  </sheetData>
  <mergeCells count="14">
    <mergeCell ref="A21:O21"/>
    <mergeCell ref="A12:B12"/>
    <mergeCell ref="A7:B7"/>
    <mergeCell ref="A8:B8"/>
    <mergeCell ref="A10:B10"/>
    <mergeCell ref="A11:B11"/>
    <mergeCell ref="A13:B13"/>
    <mergeCell ref="A15:B15"/>
    <mergeCell ref="A16:B16"/>
    <mergeCell ref="A17:B17"/>
    <mergeCell ref="A18:B18"/>
    <mergeCell ref="A19:B19"/>
    <mergeCell ref="A9:B9"/>
    <mergeCell ref="A14:B14"/>
  </mergeCells>
  <pageMargins left="0.39370078740157483" right="1.3779527559055118" top="0.62992125984251968" bottom="0" header="0.39370078740157483" footer="0.19685039370078741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3"/>
  <sheetViews>
    <sheetView rightToLeft="1" topLeftCell="A13" zoomScale="130" zoomScaleNormal="130" zoomScaleSheetLayoutView="130" workbookViewId="0">
      <selection activeCell="F17" sqref="F17"/>
    </sheetView>
  </sheetViews>
  <sheetFormatPr defaultColWidth="9.375" defaultRowHeight="20.25" x14ac:dyDescent="0.2"/>
  <cols>
    <col min="1" max="1" width="1.25" style="1" customWidth="1"/>
    <col min="2" max="2" width="28" style="1" customWidth="1"/>
    <col min="3" max="3" width="1.125" style="6" customWidth="1"/>
    <col min="4" max="4" width="14.625" style="158" customWidth="1"/>
    <col min="5" max="5" width="1.625" style="1" customWidth="1"/>
    <col min="6" max="6" width="14.375" style="1" customWidth="1"/>
    <col min="7" max="7" width="1.25" style="1" customWidth="1"/>
    <col min="8" max="8" width="13.875" style="1" customWidth="1"/>
    <col min="9" max="9" width="3" style="158" customWidth="1"/>
    <col min="10" max="10" width="2" style="158" customWidth="1"/>
    <col min="11" max="11" width="1.375" style="1" customWidth="1"/>
    <col min="12" max="253" width="9.375" style="1"/>
    <col min="254" max="254" width="12.375" style="1" customWidth="1"/>
    <col min="255" max="255" width="34.375" style="1" customWidth="1"/>
    <col min="256" max="256" width="2.375" style="1" customWidth="1"/>
    <col min="257" max="258" width="8.375" style="1" customWidth="1"/>
    <col min="259" max="260" width="17.375" style="1" customWidth="1"/>
    <col min="261" max="261" width="0.375" style="1" customWidth="1"/>
    <col min="262" max="262" width="12.375" style="1" bestFit="1" customWidth="1"/>
    <col min="263" max="509" width="9.375" style="1"/>
    <col min="510" max="510" width="12.375" style="1" customWidth="1"/>
    <col min="511" max="511" width="34.375" style="1" customWidth="1"/>
    <col min="512" max="512" width="2.375" style="1" customWidth="1"/>
    <col min="513" max="514" width="8.375" style="1" customWidth="1"/>
    <col min="515" max="516" width="17.375" style="1" customWidth="1"/>
    <col min="517" max="517" width="0.375" style="1" customWidth="1"/>
    <col min="518" max="518" width="12.375" style="1" bestFit="1" customWidth="1"/>
    <col min="519" max="765" width="9.375" style="1"/>
    <col min="766" max="766" width="12.375" style="1" customWidth="1"/>
    <col min="767" max="767" width="34.375" style="1" customWidth="1"/>
    <col min="768" max="768" width="2.375" style="1" customWidth="1"/>
    <col min="769" max="770" width="8.375" style="1" customWidth="1"/>
    <col min="771" max="772" width="17.375" style="1" customWidth="1"/>
    <col min="773" max="773" width="0.375" style="1" customWidth="1"/>
    <col min="774" max="774" width="12.375" style="1" bestFit="1" customWidth="1"/>
    <col min="775" max="1021" width="9.375" style="1"/>
    <col min="1022" max="1022" width="12.375" style="1" customWidth="1"/>
    <col min="1023" max="1023" width="34.375" style="1" customWidth="1"/>
    <col min="1024" max="1024" width="2.375" style="1" customWidth="1"/>
    <col min="1025" max="1026" width="8.375" style="1" customWidth="1"/>
    <col min="1027" max="1028" width="17.375" style="1" customWidth="1"/>
    <col min="1029" max="1029" width="0.375" style="1" customWidth="1"/>
    <col min="1030" max="1030" width="12.375" style="1" bestFit="1" customWidth="1"/>
    <col min="1031" max="1277" width="9.375" style="1"/>
    <col min="1278" max="1278" width="12.375" style="1" customWidth="1"/>
    <col min="1279" max="1279" width="34.375" style="1" customWidth="1"/>
    <col min="1280" max="1280" width="2.375" style="1" customWidth="1"/>
    <col min="1281" max="1282" width="8.375" style="1" customWidth="1"/>
    <col min="1283" max="1284" width="17.375" style="1" customWidth="1"/>
    <col min="1285" max="1285" width="0.375" style="1" customWidth="1"/>
    <col min="1286" max="1286" width="12.375" style="1" bestFit="1" customWidth="1"/>
    <col min="1287" max="1533" width="9.375" style="1"/>
    <col min="1534" max="1534" width="12.375" style="1" customWidth="1"/>
    <col min="1535" max="1535" width="34.375" style="1" customWidth="1"/>
    <col min="1536" max="1536" width="2.375" style="1" customWidth="1"/>
    <col min="1537" max="1538" width="8.375" style="1" customWidth="1"/>
    <col min="1539" max="1540" width="17.375" style="1" customWidth="1"/>
    <col min="1541" max="1541" width="0.375" style="1" customWidth="1"/>
    <col min="1542" max="1542" width="12.375" style="1" bestFit="1" customWidth="1"/>
    <col min="1543" max="1789" width="9.375" style="1"/>
    <col min="1790" max="1790" width="12.375" style="1" customWidth="1"/>
    <col min="1791" max="1791" width="34.375" style="1" customWidth="1"/>
    <col min="1792" max="1792" width="2.375" style="1" customWidth="1"/>
    <col min="1793" max="1794" width="8.375" style="1" customWidth="1"/>
    <col min="1795" max="1796" width="17.375" style="1" customWidth="1"/>
    <col min="1797" max="1797" width="0.375" style="1" customWidth="1"/>
    <col min="1798" max="1798" width="12.375" style="1" bestFit="1" customWidth="1"/>
    <col min="1799" max="2045" width="9.375" style="1"/>
    <col min="2046" max="2046" width="12.375" style="1" customWidth="1"/>
    <col min="2047" max="2047" width="34.375" style="1" customWidth="1"/>
    <col min="2048" max="2048" width="2.375" style="1" customWidth="1"/>
    <col min="2049" max="2050" width="8.375" style="1" customWidth="1"/>
    <col min="2051" max="2052" width="17.375" style="1" customWidth="1"/>
    <col min="2053" max="2053" width="0.375" style="1" customWidth="1"/>
    <col min="2054" max="2054" width="12.375" style="1" bestFit="1" customWidth="1"/>
    <col min="2055" max="2301" width="9.375" style="1"/>
    <col min="2302" max="2302" width="12.375" style="1" customWidth="1"/>
    <col min="2303" max="2303" width="34.375" style="1" customWidth="1"/>
    <col min="2304" max="2304" width="2.375" style="1" customWidth="1"/>
    <col min="2305" max="2306" width="8.375" style="1" customWidth="1"/>
    <col min="2307" max="2308" width="17.375" style="1" customWidth="1"/>
    <col min="2309" max="2309" width="0.375" style="1" customWidth="1"/>
    <col min="2310" max="2310" width="12.375" style="1" bestFit="1" customWidth="1"/>
    <col min="2311" max="2557" width="9.375" style="1"/>
    <col min="2558" max="2558" width="12.375" style="1" customWidth="1"/>
    <col min="2559" max="2559" width="34.375" style="1" customWidth="1"/>
    <col min="2560" max="2560" width="2.375" style="1" customWidth="1"/>
    <col min="2561" max="2562" width="8.375" style="1" customWidth="1"/>
    <col min="2563" max="2564" width="17.375" style="1" customWidth="1"/>
    <col min="2565" max="2565" width="0.375" style="1" customWidth="1"/>
    <col min="2566" max="2566" width="12.375" style="1" bestFit="1" customWidth="1"/>
    <col min="2567" max="2813" width="9.375" style="1"/>
    <col min="2814" max="2814" width="12.375" style="1" customWidth="1"/>
    <col min="2815" max="2815" width="34.375" style="1" customWidth="1"/>
    <col min="2816" max="2816" width="2.375" style="1" customWidth="1"/>
    <col min="2817" max="2818" width="8.375" style="1" customWidth="1"/>
    <col min="2819" max="2820" width="17.375" style="1" customWidth="1"/>
    <col min="2821" max="2821" width="0.375" style="1" customWidth="1"/>
    <col min="2822" max="2822" width="12.375" style="1" bestFit="1" customWidth="1"/>
    <col min="2823" max="3069" width="9.375" style="1"/>
    <col min="3070" max="3070" width="12.375" style="1" customWidth="1"/>
    <col min="3071" max="3071" width="34.375" style="1" customWidth="1"/>
    <col min="3072" max="3072" width="2.375" style="1" customWidth="1"/>
    <col min="3073" max="3074" width="8.375" style="1" customWidth="1"/>
    <col min="3075" max="3076" width="17.375" style="1" customWidth="1"/>
    <col min="3077" max="3077" width="0.375" style="1" customWidth="1"/>
    <col min="3078" max="3078" width="12.375" style="1" bestFit="1" customWidth="1"/>
    <col min="3079" max="3325" width="9.375" style="1"/>
    <col min="3326" max="3326" width="12.375" style="1" customWidth="1"/>
    <col min="3327" max="3327" width="34.375" style="1" customWidth="1"/>
    <col min="3328" max="3328" width="2.375" style="1" customWidth="1"/>
    <col min="3329" max="3330" width="8.375" style="1" customWidth="1"/>
    <col min="3331" max="3332" width="17.375" style="1" customWidth="1"/>
    <col min="3333" max="3333" width="0.375" style="1" customWidth="1"/>
    <col min="3334" max="3334" width="12.375" style="1" bestFit="1" customWidth="1"/>
    <col min="3335" max="3581" width="9.375" style="1"/>
    <col min="3582" max="3582" width="12.375" style="1" customWidth="1"/>
    <col min="3583" max="3583" width="34.375" style="1" customWidth="1"/>
    <col min="3584" max="3584" width="2.375" style="1" customWidth="1"/>
    <col min="3585" max="3586" width="8.375" style="1" customWidth="1"/>
    <col min="3587" max="3588" width="17.375" style="1" customWidth="1"/>
    <col min="3589" max="3589" width="0.375" style="1" customWidth="1"/>
    <col min="3590" max="3590" width="12.375" style="1" bestFit="1" customWidth="1"/>
    <col min="3591" max="3837" width="9.375" style="1"/>
    <col min="3838" max="3838" width="12.375" style="1" customWidth="1"/>
    <col min="3839" max="3839" width="34.375" style="1" customWidth="1"/>
    <col min="3840" max="3840" width="2.375" style="1" customWidth="1"/>
    <col min="3841" max="3842" width="8.375" style="1" customWidth="1"/>
    <col min="3843" max="3844" width="17.375" style="1" customWidth="1"/>
    <col min="3845" max="3845" width="0.375" style="1" customWidth="1"/>
    <col min="3846" max="3846" width="12.375" style="1" bestFit="1" customWidth="1"/>
    <col min="3847" max="4093" width="9.375" style="1"/>
    <col min="4094" max="4094" width="12.375" style="1" customWidth="1"/>
    <col min="4095" max="4095" width="34.375" style="1" customWidth="1"/>
    <col min="4096" max="4096" width="2.375" style="1" customWidth="1"/>
    <col min="4097" max="4098" width="8.375" style="1" customWidth="1"/>
    <col min="4099" max="4100" width="17.375" style="1" customWidth="1"/>
    <col min="4101" max="4101" width="0.375" style="1" customWidth="1"/>
    <col min="4102" max="4102" width="12.375" style="1" bestFit="1" customWidth="1"/>
    <col min="4103" max="4349" width="9.375" style="1"/>
    <col min="4350" max="4350" width="12.375" style="1" customWidth="1"/>
    <col min="4351" max="4351" width="34.375" style="1" customWidth="1"/>
    <col min="4352" max="4352" width="2.375" style="1" customWidth="1"/>
    <col min="4353" max="4354" width="8.375" style="1" customWidth="1"/>
    <col min="4355" max="4356" width="17.375" style="1" customWidth="1"/>
    <col min="4357" max="4357" width="0.375" style="1" customWidth="1"/>
    <col min="4358" max="4358" width="12.375" style="1" bestFit="1" customWidth="1"/>
    <col min="4359" max="4605" width="9.375" style="1"/>
    <col min="4606" max="4606" width="12.375" style="1" customWidth="1"/>
    <col min="4607" max="4607" width="34.375" style="1" customWidth="1"/>
    <col min="4608" max="4608" width="2.375" style="1" customWidth="1"/>
    <col min="4609" max="4610" width="8.375" style="1" customWidth="1"/>
    <col min="4611" max="4612" width="17.375" style="1" customWidth="1"/>
    <col min="4613" max="4613" width="0.375" style="1" customWidth="1"/>
    <col min="4614" max="4614" width="12.375" style="1" bestFit="1" customWidth="1"/>
    <col min="4615" max="4861" width="9.375" style="1"/>
    <col min="4862" max="4862" width="12.375" style="1" customWidth="1"/>
    <col min="4863" max="4863" width="34.375" style="1" customWidth="1"/>
    <col min="4864" max="4864" width="2.375" style="1" customWidth="1"/>
    <col min="4865" max="4866" width="8.375" style="1" customWidth="1"/>
    <col min="4867" max="4868" width="17.375" style="1" customWidth="1"/>
    <col min="4869" max="4869" width="0.375" style="1" customWidth="1"/>
    <col min="4870" max="4870" width="12.375" style="1" bestFit="1" customWidth="1"/>
    <col min="4871" max="5117" width="9.375" style="1"/>
    <col min="5118" max="5118" width="12.375" style="1" customWidth="1"/>
    <col min="5119" max="5119" width="34.375" style="1" customWidth="1"/>
    <col min="5120" max="5120" width="2.375" style="1" customWidth="1"/>
    <col min="5121" max="5122" width="8.375" style="1" customWidth="1"/>
    <col min="5123" max="5124" width="17.375" style="1" customWidth="1"/>
    <col min="5125" max="5125" width="0.375" style="1" customWidth="1"/>
    <col min="5126" max="5126" width="12.375" style="1" bestFit="1" customWidth="1"/>
    <col min="5127" max="5373" width="9.375" style="1"/>
    <col min="5374" max="5374" width="12.375" style="1" customWidth="1"/>
    <col min="5375" max="5375" width="34.375" style="1" customWidth="1"/>
    <col min="5376" max="5376" width="2.375" style="1" customWidth="1"/>
    <col min="5377" max="5378" width="8.375" style="1" customWidth="1"/>
    <col min="5379" max="5380" width="17.375" style="1" customWidth="1"/>
    <col min="5381" max="5381" width="0.375" style="1" customWidth="1"/>
    <col min="5382" max="5382" width="12.375" style="1" bestFit="1" customWidth="1"/>
    <col min="5383" max="5629" width="9.375" style="1"/>
    <col min="5630" max="5630" width="12.375" style="1" customWidth="1"/>
    <col min="5631" max="5631" width="34.375" style="1" customWidth="1"/>
    <col min="5632" max="5632" width="2.375" style="1" customWidth="1"/>
    <col min="5633" max="5634" width="8.375" style="1" customWidth="1"/>
    <col min="5635" max="5636" width="17.375" style="1" customWidth="1"/>
    <col min="5637" max="5637" width="0.375" style="1" customWidth="1"/>
    <col min="5638" max="5638" width="12.375" style="1" bestFit="1" customWidth="1"/>
    <col min="5639" max="5885" width="9.375" style="1"/>
    <col min="5886" max="5886" width="12.375" style="1" customWidth="1"/>
    <col min="5887" max="5887" width="34.375" style="1" customWidth="1"/>
    <col min="5888" max="5888" width="2.375" style="1" customWidth="1"/>
    <col min="5889" max="5890" width="8.375" style="1" customWidth="1"/>
    <col min="5891" max="5892" width="17.375" style="1" customWidth="1"/>
    <col min="5893" max="5893" width="0.375" style="1" customWidth="1"/>
    <col min="5894" max="5894" width="12.375" style="1" bestFit="1" customWidth="1"/>
    <col min="5895" max="6141" width="9.375" style="1"/>
    <col min="6142" max="6142" width="12.375" style="1" customWidth="1"/>
    <col min="6143" max="6143" width="34.375" style="1" customWidth="1"/>
    <col min="6144" max="6144" width="2.375" style="1" customWidth="1"/>
    <col min="6145" max="6146" width="8.375" style="1" customWidth="1"/>
    <col min="6147" max="6148" width="17.375" style="1" customWidth="1"/>
    <col min="6149" max="6149" width="0.375" style="1" customWidth="1"/>
    <col min="6150" max="6150" width="12.375" style="1" bestFit="1" customWidth="1"/>
    <col min="6151" max="6397" width="9.375" style="1"/>
    <col min="6398" max="6398" width="12.375" style="1" customWidth="1"/>
    <col min="6399" max="6399" width="34.375" style="1" customWidth="1"/>
    <col min="6400" max="6400" width="2.375" style="1" customWidth="1"/>
    <col min="6401" max="6402" width="8.375" style="1" customWidth="1"/>
    <col min="6403" max="6404" width="17.375" style="1" customWidth="1"/>
    <col min="6405" max="6405" width="0.375" style="1" customWidth="1"/>
    <col min="6406" max="6406" width="12.375" style="1" bestFit="1" customWidth="1"/>
    <col min="6407" max="6653" width="9.375" style="1"/>
    <col min="6654" max="6654" width="12.375" style="1" customWidth="1"/>
    <col min="6655" max="6655" width="34.375" style="1" customWidth="1"/>
    <col min="6656" max="6656" width="2.375" style="1" customWidth="1"/>
    <col min="6657" max="6658" width="8.375" style="1" customWidth="1"/>
    <col min="6659" max="6660" width="17.375" style="1" customWidth="1"/>
    <col min="6661" max="6661" width="0.375" style="1" customWidth="1"/>
    <col min="6662" max="6662" width="12.375" style="1" bestFit="1" customWidth="1"/>
    <col min="6663" max="6909" width="9.375" style="1"/>
    <col min="6910" max="6910" width="12.375" style="1" customWidth="1"/>
    <col min="6911" max="6911" width="34.375" style="1" customWidth="1"/>
    <col min="6912" max="6912" width="2.375" style="1" customWidth="1"/>
    <col min="6913" max="6914" width="8.375" style="1" customWidth="1"/>
    <col min="6915" max="6916" width="17.375" style="1" customWidth="1"/>
    <col min="6917" max="6917" width="0.375" style="1" customWidth="1"/>
    <col min="6918" max="6918" width="12.375" style="1" bestFit="1" customWidth="1"/>
    <col min="6919" max="7165" width="9.375" style="1"/>
    <col min="7166" max="7166" width="12.375" style="1" customWidth="1"/>
    <col min="7167" max="7167" width="34.375" style="1" customWidth="1"/>
    <col min="7168" max="7168" width="2.375" style="1" customWidth="1"/>
    <col min="7169" max="7170" width="8.375" style="1" customWidth="1"/>
    <col min="7171" max="7172" width="17.375" style="1" customWidth="1"/>
    <col min="7173" max="7173" width="0.375" style="1" customWidth="1"/>
    <col min="7174" max="7174" width="12.375" style="1" bestFit="1" customWidth="1"/>
    <col min="7175" max="7421" width="9.375" style="1"/>
    <col min="7422" max="7422" width="12.375" style="1" customWidth="1"/>
    <col min="7423" max="7423" width="34.375" style="1" customWidth="1"/>
    <col min="7424" max="7424" width="2.375" style="1" customWidth="1"/>
    <col min="7425" max="7426" width="8.375" style="1" customWidth="1"/>
    <col min="7427" max="7428" width="17.375" style="1" customWidth="1"/>
    <col min="7429" max="7429" width="0.375" style="1" customWidth="1"/>
    <col min="7430" max="7430" width="12.375" style="1" bestFit="1" customWidth="1"/>
    <col min="7431" max="7677" width="9.375" style="1"/>
    <col min="7678" max="7678" width="12.375" style="1" customWidth="1"/>
    <col min="7679" max="7679" width="34.375" style="1" customWidth="1"/>
    <col min="7680" max="7680" width="2.375" style="1" customWidth="1"/>
    <col min="7681" max="7682" width="8.375" style="1" customWidth="1"/>
    <col min="7683" max="7684" width="17.375" style="1" customWidth="1"/>
    <col min="7685" max="7685" width="0.375" style="1" customWidth="1"/>
    <col min="7686" max="7686" width="12.375" style="1" bestFit="1" customWidth="1"/>
    <col min="7687" max="7933" width="9.375" style="1"/>
    <col min="7934" max="7934" width="12.375" style="1" customWidth="1"/>
    <col min="7935" max="7935" width="34.375" style="1" customWidth="1"/>
    <col min="7936" max="7936" width="2.375" style="1" customWidth="1"/>
    <col min="7937" max="7938" width="8.375" style="1" customWidth="1"/>
    <col min="7939" max="7940" width="17.375" style="1" customWidth="1"/>
    <col min="7941" max="7941" width="0.375" style="1" customWidth="1"/>
    <col min="7942" max="7942" width="12.375" style="1" bestFit="1" customWidth="1"/>
    <col min="7943" max="8189" width="9.375" style="1"/>
    <col min="8190" max="8190" width="12.375" style="1" customWidth="1"/>
    <col min="8191" max="8191" width="34.375" style="1" customWidth="1"/>
    <col min="8192" max="8192" width="2.375" style="1" customWidth="1"/>
    <col min="8193" max="8194" width="8.375" style="1" customWidth="1"/>
    <col min="8195" max="8196" width="17.375" style="1" customWidth="1"/>
    <col min="8197" max="8197" width="0.375" style="1" customWidth="1"/>
    <col min="8198" max="8198" width="12.375" style="1" bestFit="1" customWidth="1"/>
    <col min="8199" max="8445" width="9.375" style="1"/>
    <col min="8446" max="8446" width="12.375" style="1" customWidth="1"/>
    <col min="8447" max="8447" width="34.375" style="1" customWidth="1"/>
    <col min="8448" max="8448" width="2.375" style="1" customWidth="1"/>
    <col min="8449" max="8450" width="8.375" style="1" customWidth="1"/>
    <col min="8451" max="8452" width="17.375" style="1" customWidth="1"/>
    <col min="8453" max="8453" width="0.375" style="1" customWidth="1"/>
    <col min="8454" max="8454" width="12.375" style="1" bestFit="1" customWidth="1"/>
    <col min="8455" max="8701" width="9.375" style="1"/>
    <col min="8702" max="8702" width="12.375" style="1" customWidth="1"/>
    <col min="8703" max="8703" width="34.375" style="1" customWidth="1"/>
    <col min="8704" max="8704" width="2.375" style="1" customWidth="1"/>
    <col min="8705" max="8706" width="8.375" style="1" customWidth="1"/>
    <col min="8707" max="8708" width="17.375" style="1" customWidth="1"/>
    <col min="8709" max="8709" width="0.375" style="1" customWidth="1"/>
    <col min="8710" max="8710" width="12.375" style="1" bestFit="1" customWidth="1"/>
    <col min="8711" max="8957" width="9.375" style="1"/>
    <col min="8958" max="8958" width="12.375" style="1" customWidth="1"/>
    <col min="8959" max="8959" width="34.375" style="1" customWidth="1"/>
    <col min="8960" max="8960" width="2.375" style="1" customWidth="1"/>
    <col min="8961" max="8962" width="8.375" style="1" customWidth="1"/>
    <col min="8963" max="8964" width="17.375" style="1" customWidth="1"/>
    <col min="8965" max="8965" width="0.375" style="1" customWidth="1"/>
    <col min="8966" max="8966" width="12.375" style="1" bestFit="1" customWidth="1"/>
    <col min="8967" max="9213" width="9.375" style="1"/>
    <col min="9214" max="9214" width="12.375" style="1" customWidth="1"/>
    <col min="9215" max="9215" width="34.375" style="1" customWidth="1"/>
    <col min="9216" max="9216" width="2.375" style="1" customWidth="1"/>
    <col min="9217" max="9218" width="8.375" style="1" customWidth="1"/>
    <col min="9219" max="9220" width="17.375" style="1" customWidth="1"/>
    <col min="9221" max="9221" width="0.375" style="1" customWidth="1"/>
    <col min="9222" max="9222" width="12.375" style="1" bestFit="1" customWidth="1"/>
    <col min="9223" max="9469" width="9.375" style="1"/>
    <col min="9470" max="9470" width="12.375" style="1" customWidth="1"/>
    <col min="9471" max="9471" width="34.375" style="1" customWidth="1"/>
    <col min="9472" max="9472" width="2.375" style="1" customWidth="1"/>
    <col min="9473" max="9474" width="8.375" style="1" customWidth="1"/>
    <col min="9475" max="9476" width="17.375" style="1" customWidth="1"/>
    <col min="9477" max="9477" width="0.375" style="1" customWidth="1"/>
    <col min="9478" max="9478" width="12.375" style="1" bestFit="1" customWidth="1"/>
    <col min="9479" max="9725" width="9.375" style="1"/>
    <col min="9726" max="9726" width="12.375" style="1" customWidth="1"/>
    <col min="9727" max="9727" width="34.375" style="1" customWidth="1"/>
    <col min="9728" max="9728" width="2.375" style="1" customWidth="1"/>
    <col min="9729" max="9730" width="8.375" style="1" customWidth="1"/>
    <col min="9731" max="9732" width="17.375" style="1" customWidth="1"/>
    <col min="9733" max="9733" width="0.375" style="1" customWidth="1"/>
    <col min="9734" max="9734" width="12.375" style="1" bestFit="1" customWidth="1"/>
    <col min="9735" max="9981" width="9.375" style="1"/>
    <col min="9982" max="9982" width="12.375" style="1" customWidth="1"/>
    <col min="9983" max="9983" width="34.375" style="1" customWidth="1"/>
    <col min="9984" max="9984" width="2.375" style="1" customWidth="1"/>
    <col min="9985" max="9986" width="8.375" style="1" customWidth="1"/>
    <col min="9987" max="9988" width="17.375" style="1" customWidth="1"/>
    <col min="9989" max="9989" width="0.375" style="1" customWidth="1"/>
    <col min="9990" max="9990" width="12.375" style="1" bestFit="1" customWidth="1"/>
    <col min="9991" max="10237" width="9.375" style="1"/>
    <col min="10238" max="10238" width="12.375" style="1" customWidth="1"/>
    <col min="10239" max="10239" width="34.375" style="1" customWidth="1"/>
    <col min="10240" max="10240" width="2.375" style="1" customWidth="1"/>
    <col min="10241" max="10242" width="8.375" style="1" customWidth="1"/>
    <col min="10243" max="10244" width="17.375" style="1" customWidth="1"/>
    <col min="10245" max="10245" width="0.375" style="1" customWidth="1"/>
    <col min="10246" max="10246" width="12.375" style="1" bestFit="1" customWidth="1"/>
    <col min="10247" max="10493" width="9.375" style="1"/>
    <col min="10494" max="10494" width="12.375" style="1" customWidth="1"/>
    <col min="10495" max="10495" width="34.375" style="1" customWidth="1"/>
    <col min="10496" max="10496" width="2.375" style="1" customWidth="1"/>
    <col min="10497" max="10498" width="8.375" style="1" customWidth="1"/>
    <col min="10499" max="10500" width="17.375" style="1" customWidth="1"/>
    <col min="10501" max="10501" width="0.375" style="1" customWidth="1"/>
    <col min="10502" max="10502" width="12.375" style="1" bestFit="1" customWidth="1"/>
    <col min="10503" max="10749" width="9.375" style="1"/>
    <col min="10750" max="10750" width="12.375" style="1" customWidth="1"/>
    <col min="10751" max="10751" width="34.375" style="1" customWidth="1"/>
    <col min="10752" max="10752" width="2.375" style="1" customWidth="1"/>
    <col min="10753" max="10754" width="8.375" style="1" customWidth="1"/>
    <col min="10755" max="10756" width="17.375" style="1" customWidth="1"/>
    <col min="10757" max="10757" width="0.375" style="1" customWidth="1"/>
    <col min="10758" max="10758" width="12.375" style="1" bestFit="1" customWidth="1"/>
    <col min="10759" max="11005" width="9.375" style="1"/>
    <col min="11006" max="11006" width="12.375" style="1" customWidth="1"/>
    <col min="11007" max="11007" width="34.375" style="1" customWidth="1"/>
    <col min="11008" max="11008" width="2.375" style="1" customWidth="1"/>
    <col min="11009" max="11010" width="8.375" style="1" customWidth="1"/>
    <col min="11011" max="11012" width="17.375" style="1" customWidth="1"/>
    <col min="11013" max="11013" width="0.375" style="1" customWidth="1"/>
    <col min="11014" max="11014" width="12.375" style="1" bestFit="1" customWidth="1"/>
    <col min="11015" max="11261" width="9.375" style="1"/>
    <col min="11262" max="11262" width="12.375" style="1" customWidth="1"/>
    <col min="11263" max="11263" width="34.375" style="1" customWidth="1"/>
    <col min="11264" max="11264" width="2.375" style="1" customWidth="1"/>
    <col min="11265" max="11266" width="8.375" style="1" customWidth="1"/>
    <col min="11267" max="11268" width="17.375" style="1" customWidth="1"/>
    <col min="11269" max="11269" width="0.375" style="1" customWidth="1"/>
    <col min="11270" max="11270" width="12.375" style="1" bestFit="1" customWidth="1"/>
    <col min="11271" max="11517" width="9.375" style="1"/>
    <col min="11518" max="11518" width="12.375" style="1" customWidth="1"/>
    <col min="11519" max="11519" width="34.375" style="1" customWidth="1"/>
    <col min="11520" max="11520" width="2.375" style="1" customWidth="1"/>
    <col min="11521" max="11522" width="8.375" style="1" customWidth="1"/>
    <col min="11523" max="11524" width="17.375" style="1" customWidth="1"/>
    <col min="11525" max="11525" width="0.375" style="1" customWidth="1"/>
    <col min="11526" max="11526" width="12.375" style="1" bestFit="1" customWidth="1"/>
    <col min="11527" max="11773" width="9.375" style="1"/>
    <col min="11774" max="11774" width="12.375" style="1" customWidth="1"/>
    <col min="11775" max="11775" width="34.375" style="1" customWidth="1"/>
    <col min="11776" max="11776" width="2.375" style="1" customWidth="1"/>
    <col min="11777" max="11778" width="8.375" style="1" customWidth="1"/>
    <col min="11779" max="11780" width="17.375" style="1" customWidth="1"/>
    <col min="11781" max="11781" width="0.375" style="1" customWidth="1"/>
    <col min="11782" max="11782" width="12.375" style="1" bestFit="1" customWidth="1"/>
    <col min="11783" max="12029" width="9.375" style="1"/>
    <col min="12030" max="12030" width="12.375" style="1" customWidth="1"/>
    <col min="12031" max="12031" width="34.375" style="1" customWidth="1"/>
    <col min="12032" max="12032" width="2.375" style="1" customWidth="1"/>
    <col min="12033" max="12034" width="8.375" style="1" customWidth="1"/>
    <col min="12035" max="12036" width="17.375" style="1" customWidth="1"/>
    <col min="12037" max="12037" width="0.375" style="1" customWidth="1"/>
    <col min="12038" max="12038" width="12.375" style="1" bestFit="1" customWidth="1"/>
    <col min="12039" max="12285" width="9.375" style="1"/>
    <col min="12286" max="12286" width="12.375" style="1" customWidth="1"/>
    <col min="12287" max="12287" width="34.375" style="1" customWidth="1"/>
    <col min="12288" max="12288" width="2.375" style="1" customWidth="1"/>
    <col min="12289" max="12290" width="8.375" style="1" customWidth="1"/>
    <col min="12291" max="12292" width="17.375" style="1" customWidth="1"/>
    <col min="12293" max="12293" width="0.375" style="1" customWidth="1"/>
    <col min="12294" max="12294" width="12.375" style="1" bestFit="1" customWidth="1"/>
    <col min="12295" max="12541" width="9.375" style="1"/>
    <col min="12542" max="12542" width="12.375" style="1" customWidth="1"/>
    <col min="12543" max="12543" width="34.375" style="1" customWidth="1"/>
    <col min="12544" max="12544" width="2.375" style="1" customWidth="1"/>
    <col min="12545" max="12546" width="8.375" style="1" customWidth="1"/>
    <col min="12547" max="12548" width="17.375" style="1" customWidth="1"/>
    <col min="12549" max="12549" width="0.375" style="1" customWidth="1"/>
    <col min="12550" max="12550" width="12.375" style="1" bestFit="1" customWidth="1"/>
    <col min="12551" max="12797" width="9.375" style="1"/>
    <col min="12798" max="12798" width="12.375" style="1" customWidth="1"/>
    <col min="12799" max="12799" width="34.375" style="1" customWidth="1"/>
    <col min="12800" max="12800" width="2.375" style="1" customWidth="1"/>
    <col min="12801" max="12802" width="8.375" style="1" customWidth="1"/>
    <col min="12803" max="12804" width="17.375" style="1" customWidth="1"/>
    <col min="12805" max="12805" width="0.375" style="1" customWidth="1"/>
    <col min="12806" max="12806" width="12.375" style="1" bestFit="1" customWidth="1"/>
    <col min="12807" max="13053" width="9.375" style="1"/>
    <col min="13054" max="13054" width="12.375" style="1" customWidth="1"/>
    <col min="13055" max="13055" width="34.375" style="1" customWidth="1"/>
    <col min="13056" max="13056" width="2.375" style="1" customWidth="1"/>
    <col min="13057" max="13058" width="8.375" style="1" customWidth="1"/>
    <col min="13059" max="13060" width="17.375" style="1" customWidth="1"/>
    <col min="13061" max="13061" width="0.375" style="1" customWidth="1"/>
    <col min="13062" max="13062" width="12.375" style="1" bestFit="1" customWidth="1"/>
    <col min="13063" max="13309" width="9.375" style="1"/>
    <col min="13310" max="13310" width="12.375" style="1" customWidth="1"/>
    <col min="13311" max="13311" width="34.375" style="1" customWidth="1"/>
    <col min="13312" max="13312" width="2.375" style="1" customWidth="1"/>
    <col min="13313" max="13314" width="8.375" style="1" customWidth="1"/>
    <col min="13315" max="13316" width="17.375" style="1" customWidth="1"/>
    <col min="13317" max="13317" width="0.375" style="1" customWidth="1"/>
    <col min="13318" max="13318" width="12.375" style="1" bestFit="1" customWidth="1"/>
    <col min="13319" max="13565" width="9.375" style="1"/>
    <col min="13566" max="13566" width="12.375" style="1" customWidth="1"/>
    <col min="13567" max="13567" width="34.375" style="1" customWidth="1"/>
    <col min="13568" max="13568" width="2.375" style="1" customWidth="1"/>
    <col min="13569" max="13570" width="8.375" style="1" customWidth="1"/>
    <col min="13571" max="13572" width="17.375" style="1" customWidth="1"/>
    <col min="13573" max="13573" width="0.375" style="1" customWidth="1"/>
    <col min="13574" max="13574" width="12.375" style="1" bestFit="1" customWidth="1"/>
    <col min="13575" max="13821" width="9.375" style="1"/>
    <col min="13822" max="13822" width="12.375" style="1" customWidth="1"/>
    <col min="13823" max="13823" width="34.375" style="1" customWidth="1"/>
    <col min="13824" max="13824" width="2.375" style="1" customWidth="1"/>
    <col min="13825" max="13826" width="8.375" style="1" customWidth="1"/>
    <col min="13827" max="13828" width="17.375" style="1" customWidth="1"/>
    <col min="13829" max="13829" width="0.375" style="1" customWidth="1"/>
    <col min="13830" max="13830" width="12.375" style="1" bestFit="1" customWidth="1"/>
    <col min="13831" max="14077" width="9.375" style="1"/>
    <col min="14078" max="14078" width="12.375" style="1" customWidth="1"/>
    <col min="14079" max="14079" width="34.375" style="1" customWidth="1"/>
    <col min="14080" max="14080" width="2.375" style="1" customWidth="1"/>
    <col min="14081" max="14082" width="8.375" style="1" customWidth="1"/>
    <col min="14083" max="14084" width="17.375" style="1" customWidth="1"/>
    <col min="14085" max="14085" width="0.375" style="1" customWidth="1"/>
    <col min="14086" max="14086" width="12.375" style="1" bestFit="1" customWidth="1"/>
    <col min="14087" max="14333" width="9.375" style="1"/>
    <col min="14334" max="14334" width="12.375" style="1" customWidth="1"/>
    <col min="14335" max="14335" width="34.375" style="1" customWidth="1"/>
    <col min="14336" max="14336" width="2.375" style="1" customWidth="1"/>
    <col min="14337" max="14338" width="8.375" style="1" customWidth="1"/>
    <col min="14339" max="14340" width="17.375" style="1" customWidth="1"/>
    <col min="14341" max="14341" width="0.375" style="1" customWidth="1"/>
    <col min="14342" max="14342" width="12.375" style="1" bestFit="1" customWidth="1"/>
    <col min="14343" max="14589" width="9.375" style="1"/>
    <col min="14590" max="14590" width="12.375" style="1" customWidth="1"/>
    <col min="14591" max="14591" width="34.375" style="1" customWidth="1"/>
    <col min="14592" max="14592" width="2.375" style="1" customWidth="1"/>
    <col min="14593" max="14594" width="8.375" style="1" customWidth="1"/>
    <col min="14595" max="14596" width="17.375" style="1" customWidth="1"/>
    <col min="14597" max="14597" width="0.375" style="1" customWidth="1"/>
    <col min="14598" max="14598" width="12.375" style="1" bestFit="1" customWidth="1"/>
    <col min="14599" max="14845" width="9.375" style="1"/>
    <col min="14846" max="14846" width="12.375" style="1" customWidth="1"/>
    <col min="14847" max="14847" width="34.375" style="1" customWidth="1"/>
    <col min="14848" max="14848" width="2.375" style="1" customWidth="1"/>
    <col min="14849" max="14850" width="8.375" style="1" customWidth="1"/>
    <col min="14851" max="14852" width="17.375" style="1" customWidth="1"/>
    <col min="14853" max="14853" width="0.375" style="1" customWidth="1"/>
    <col min="14854" max="14854" width="12.375" style="1" bestFit="1" customWidth="1"/>
    <col min="14855" max="15101" width="9.375" style="1"/>
    <col min="15102" max="15102" width="12.375" style="1" customWidth="1"/>
    <col min="15103" max="15103" width="34.375" style="1" customWidth="1"/>
    <col min="15104" max="15104" width="2.375" style="1" customWidth="1"/>
    <col min="15105" max="15106" width="8.375" style="1" customWidth="1"/>
    <col min="15107" max="15108" width="17.375" style="1" customWidth="1"/>
    <col min="15109" max="15109" width="0.375" style="1" customWidth="1"/>
    <col min="15110" max="15110" width="12.375" style="1" bestFit="1" customWidth="1"/>
    <col min="15111" max="15357" width="9.375" style="1"/>
    <col min="15358" max="15358" width="12.375" style="1" customWidth="1"/>
    <col min="15359" max="15359" width="34.375" style="1" customWidth="1"/>
    <col min="15360" max="15360" width="2.375" style="1" customWidth="1"/>
    <col min="15361" max="15362" width="8.375" style="1" customWidth="1"/>
    <col min="15363" max="15364" width="17.375" style="1" customWidth="1"/>
    <col min="15365" max="15365" width="0.375" style="1" customWidth="1"/>
    <col min="15366" max="15366" width="12.375" style="1" bestFit="1" customWidth="1"/>
    <col min="15367" max="15613" width="9.375" style="1"/>
    <col min="15614" max="15614" width="12.375" style="1" customWidth="1"/>
    <col min="15615" max="15615" width="34.375" style="1" customWidth="1"/>
    <col min="15616" max="15616" width="2.375" style="1" customWidth="1"/>
    <col min="15617" max="15618" width="8.375" style="1" customWidth="1"/>
    <col min="15619" max="15620" width="17.375" style="1" customWidth="1"/>
    <col min="15621" max="15621" width="0.375" style="1" customWidth="1"/>
    <col min="15622" max="15622" width="12.375" style="1" bestFit="1" customWidth="1"/>
    <col min="15623" max="15869" width="9.375" style="1"/>
    <col min="15870" max="15870" width="12.375" style="1" customWidth="1"/>
    <col min="15871" max="15871" width="34.375" style="1" customWidth="1"/>
    <col min="15872" max="15872" width="2.375" style="1" customWidth="1"/>
    <col min="15873" max="15874" width="8.375" style="1" customWidth="1"/>
    <col min="15875" max="15876" width="17.375" style="1" customWidth="1"/>
    <col min="15877" max="15877" width="0.375" style="1" customWidth="1"/>
    <col min="15878" max="15878" width="12.375" style="1" bestFit="1" customWidth="1"/>
    <col min="15879" max="16125" width="9.375" style="1"/>
    <col min="16126" max="16126" width="12.375" style="1" customWidth="1"/>
    <col min="16127" max="16127" width="34.375" style="1" customWidth="1"/>
    <col min="16128" max="16128" width="2.375" style="1" customWidth="1"/>
    <col min="16129" max="16130" width="8.375" style="1" customWidth="1"/>
    <col min="16131" max="16132" width="17.375" style="1" customWidth="1"/>
    <col min="16133" max="16133" width="0.375" style="1" customWidth="1"/>
    <col min="16134" max="16134" width="12.375" style="1" bestFit="1" customWidth="1"/>
    <col min="16135" max="16384" width="9.375" style="1"/>
  </cols>
  <sheetData>
    <row r="1" spans="2:11" ht="21.75" customHeight="1" x14ac:dyDescent="0.2">
      <c r="B1" s="38" t="str">
        <f>'التدفقات النقدية'!B1:I1</f>
        <v>شركة فنار الطاقة  للوقود</v>
      </c>
      <c r="C1" s="61"/>
      <c r="D1" s="156"/>
      <c r="E1" s="61"/>
      <c r="F1" s="61"/>
      <c r="G1" s="61"/>
      <c r="H1" s="61"/>
      <c r="I1" s="156"/>
      <c r="J1" s="156"/>
      <c r="K1" s="61"/>
    </row>
    <row r="2" spans="2:11" ht="21.75" customHeight="1" x14ac:dyDescent="0.2">
      <c r="B2" s="43" t="str">
        <f>'التدفقات النقدية'!B2:I2</f>
        <v>شركة شخص واحد - شركة ذات مسئولية محدودة</v>
      </c>
      <c r="C2" s="61"/>
      <c r="D2" s="156"/>
      <c r="E2" s="61"/>
      <c r="F2" s="61"/>
      <c r="G2" s="61"/>
      <c r="H2" s="61"/>
      <c r="I2" s="156"/>
      <c r="J2" s="156"/>
      <c r="K2" s="61"/>
    </row>
    <row r="3" spans="2:11" ht="21.75" customHeight="1" x14ac:dyDescent="0.2">
      <c r="B3" s="173" t="str">
        <f>'5-6'!B3</f>
        <v>إيضاحات حول  القوائم المالية للسنة المنتهية في 31 ديسمبر 2023م</v>
      </c>
      <c r="C3" s="63"/>
      <c r="D3" s="142"/>
      <c r="E3" s="126"/>
      <c r="F3" s="126"/>
      <c r="G3" s="126"/>
      <c r="H3" s="126"/>
      <c r="I3" s="142"/>
      <c r="J3" s="142"/>
      <c r="K3" s="126"/>
    </row>
    <row r="4" spans="2:11" ht="21.75" customHeight="1" x14ac:dyDescent="0.2">
      <c r="B4" s="176" t="s">
        <v>21</v>
      </c>
      <c r="C4" s="62"/>
      <c r="D4" s="143"/>
      <c r="E4" s="62"/>
      <c r="F4" s="62"/>
      <c r="G4" s="62"/>
      <c r="H4" s="62"/>
      <c r="I4" s="143"/>
      <c r="J4" s="143"/>
      <c r="K4" s="62"/>
    </row>
    <row r="5" spans="2:11" ht="9.75" customHeight="1" x14ac:dyDescent="0.2">
      <c r="B5" s="236"/>
      <c r="C5" s="126"/>
      <c r="D5" s="142"/>
      <c r="E5" s="126"/>
      <c r="F5" s="126"/>
      <c r="G5" s="126"/>
      <c r="H5" s="126"/>
      <c r="I5" s="142"/>
      <c r="J5" s="142"/>
      <c r="K5" s="126"/>
    </row>
    <row r="6" spans="2:11" ht="22.9" customHeight="1" x14ac:dyDescent="0.2">
      <c r="B6" s="110" t="s">
        <v>262</v>
      </c>
      <c r="C6" s="126"/>
      <c r="D6" s="142"/>
      <c r="E6" s="126"/>
      <c r="F6" s="126"/>
      <c r="G6" s="126"/>
      <c r="H6" s="126"/>
      <c r="I6" s="142"/>
      <c r="J6" s="142"/>
      <c r="K6" s="126"/>
    </row>
    <row r="7" spans="2:11" ht="20.45" customHeight="1" x14ac:dyDescent="0.2">
      <c r="B7" s="300"/>
      <c r="C7" s="126"/>
      <c r="D7" s="142"/>
      <c r="E7" s="126"/>
      <c r="F7" s="260" t="s">
        <v>224</v>
      </c>
      <c r="G7" s="126"/>
      <c r="H7" s="260" t="s">
        <v>206</v>
      </c>
      <c r="I7" s="142"/>
      <c r="J7" s="142"/>
      <c r="K7" s="126"/>
    </row>
    <row r="8" spans="2:11" ht="25.15" customHeight="1" x14ac:dyDescent="0.2">
      <c r="B8" s="306" t="s">
        <v>48</v>
      </c>
      <c r="C8" s="126"/>
      <c r="D8" s="142"/>
      <c r="E8" s="126"/>
      <c r="F8" s="261">
        <v>30205</v>
      </c>
      <c r="G8" s="126"/>
      <c r="H8" s="96">
        <v>0</v>
      </c>
      <c r="I8" s="142"/>
      <c r="J8" s="142"/>
      <c r="K8" s="126"/>
    </row>
    <row r="9" spans="2:11" ht="22.9" customHeight="1" x14ac:dyDescent="0.2">
      <c r="B9" s="300" t="s">
        <v>232</v>
      </c>
      <c r="C9" s="126"/>
      <c r="D9" s="142"/>
      <c r="E9" s="126"/>
      <c r="F9" s="261">
        <v>73000</v>
      </c>
      <c r="G9" s="126"/>
      <c r="H9" s="96">
        <v>0</v>
      </c>
      <c r="I9" s="142"/>
      <c r="J9" s="142"/>
      <c r="K9" s="126"/>
    </row>
    <row r="10" spans="2:11" ht="22.9" customHeight="1" thickBot="1" x14ac:dyDescent="0.25">
      <c r="B10" s="300"/>
      <c r="C10" s="126"/>
      <c r="D10" s="142"/>
      <c r="E10" s="126"/>
      <c r="F10" s="262">
        <f>SUM(F8:F9)</f>
        <v>103205</v>
      </c>
      <c r="G10" s="126"/>
      <c r="H10" s="97">
        <f>SUM(H9)</f>
        <v>0</v>
      </c>
      <c r="I10" s="142"/>
      <c r="J10" s="142"/>
      <c r="K10" s="126"/>
    </row>
    <row r="11" spans="2:11" ht="7.5" customHeight="1" thickTop="1" x14ac:dyDescent="0.2">
      <c r="B11" s="300"/>
      <c r="C11" s="126"/>
      <c r="D11" s="142"/>
      <c r="E11" s="126"/>
      <c r="F11" s="126"/>
      <c r="G11" s="126"/>
      <c r="H11" s="126"/>
      <c r="I11" s="142"/>
      <c r="J11" s="142"/>
      <c r="K11" s="126"/>
    </row>
    <row r="12" spans="2:11" ht="24.75" customHeight="1" x14ac:dyDescent="0.2">
      <c r="B12" s="110" t="s">
        <v>230</v>
      </c>
      <c r="C12" s="126"/>
      <c r="D12" s="142"/>
      <c r="E12" s="126"/>
      <c r="F12" s="126"/>
      <c r="G12" s="126"/>
      <c r="H12" s="126"/>
      <c r="I12" s="142"/>
      <c r="J12" s="142"/>
      <c r="K12" s="126"/>
    </row>
    <row r="13" spans="2:11" ht="23.25" customHeight="1" x14ac:dyDescent="0.2">
      <c r="C13" s="126"/>
      <c r="D13" s="142"/>
      <c r="E13" s="126"/>
      <c r="F13" s="260" t="s">
        <v>224</v>
      </c>
      <c r="G13" s="126"/>
      <c r="H13" s="260" t="s">
        <v>206</v>
      </c>
      <c r="I13" s="142"/>
      <c r="J13" s="142"/>
      <c r="K13" s="100"/>
    </row>
    <row r="14" spans="2:11" ht="27" customHeight="1" x14ac:dyDescent="0.2">
      <c r="B14" s="270" t="s">
        <v>76</v>
      </c>
      <c r="C14" s="126"/>
      <c r="D14" s="142"/>
      <c r="E14" s="126"/>
      <c r="F14" s="112"/>
      <c r="G14" s="126"/>
      <c r="H14" s="112"/>
      <c r="I14" s="142"/>
      <c r="J14" s="142"/>
      <c r="K14" s="112"/>
    </row>
    <row r="15" spans="2:11" ht="28.5" customHeight="1" x14ac:dyDescent="0.2">
      <c r="B15" s="53" t="s">
        <v>242</v>
      </c>
      <c r="C15" s="126"/>
      <c r="D15" s="142"/>
      <c r="E15" s="126"/>
      <c r="F15" s="261">
        <v>286482</v>
      </c>
      <c r="G15" s="126"/>
      <c r="H15" s="261">
        <v>-385806</v>
      </c>
      <c r="I15" s="142"/>
      <c r="J15" s="142"/>
      <c r="K15" s="100"/>
    </row>
    <row r="16" spans="2:11" ht="28.5" customHeight="1" x14ac:dyDescent="0.2">
      <c r="B16" s="263" t="s">
        <v>77</v>
      </c>
      <c r="C16" s="126"/>
      <c r="D16" s="142"/>
      <c r="E16" s="126"/>
      <c r="F16" s="261">
        <v>7814838</v>
      </c>
      <c r="G16" s="126"/>
      <c r="H16" s="261">
        <v>6958602</v>
      </c>
      <c r="I16" s="142"/>
      <c r="J16" s="142"/>
      <c r="K16" s="100"/>
    </row>
    <row r="17" spans="2:14" ht="28.5" customHeight="1" x14ac:dyDescent="0.2">
      <c r="B17" s="53" t="s">
        <v>78</v>
      </c>
      <c r="C17" s="126"/>
      <c r="D17" s="142"/>
      <c r="E17" s="126"/>
      <c r="F17" s="261">
        <v>-7453958</v>
      </c>
      <c r="G17" s="126"/>
      <c r="H17" s="261">
        <v>-6608602</v>
      </c>
      <c r="I17" s="142"/>
      <c r="J17" s="142"/>
      <c r="K17" s="100"/>
    </row>
    <row r="18" spans="2:14" ht="28.5" customHeight="1" thickBot="1" x14ac:dyDescent="0.25">
      <c r="B18" s="111" t="s">
        <v>79</v>
      </c>
      <c r="C18" s="126"/>
      <c r="D18" s="142"/>
      <c r="E18" s="126"/>
      <c r="F18" s="262">
        <f>SUM(F15:F17)</f>
        <v>647362</v>
      </c>
      <c r="G18" s="126"/>
      <c r="H18" s="262">
        <f>SUM(H15:H17)</f>
        <v>-35806</v>
      </c>
      <c r="I18" s="142"/>
      <c r="J18" s="142"/>
      <c r="K18" s="100"/>
    </row>
    <row r="19" spans="2:14" ht="29.25" customHeight="1" thickTop="1" x14ac:dyDescent="0.2">
      <c r="B19" s="272" t="s">
        <v>80</v>
      </c>
      <c r="C19" s="126"/>
      <c r="D19" s="142"/>
      <c r="E19" s="126"/>
      <c r="F19" s="96">
        <f>F18*2.5%</f>
        <v>16184.050000000001</v>
      </c>
      <c r="G19" s="126"/>
      <c r="H19" s="96">
        <v>0</v>
      </c>
      <c r="I19" s="142"/>
      <c r="J19" s="142"/>
      <c r="K19" s="107"/>
    </row>
    <row r="20" spans="2:14" ht="21.75" customHeight="1" x14ac:dyDescent="0.2">
      <c r="B20" s="271" t="s">
        <v>81</v>
      </c>
      <c r="C20" s="126"/>
      <c r="D20" s="142"/>
      <c r="E20" s="126"/>
      <c r="F20" s="264"/>
      <c r="G20" s="126"/>
      <c r="H20" s="264"/>
      <c r="I20" s="142"/>
      <c r="J20" s="142"/>
      <c r="K20" s="100"/>
    </row>
    <row r="21" spans="2:14" ht="32.25" customHeight="1" x14ac:dyDescent="0.2">
      <c r="B21" s="53"/>
      <c r="C21" s="126"/>
      <c r="D21" s="142"/>
      <c r="E21" s="126"/>
      <c r="F21" s="260" t="s">
        <v>224</v>
      </c>
      <c r="G21" s="126"/>
      <c r="H21" s="260" t="s">
        <v>206</v>
      </c>
      <c r="I21" s="142"/>
      <c r="J21" s="142"/>
      <c r="K21" s="100"/>
    </row>
    <row r="22" spans="2:14" ht="32.25" customHeight="1" x14ac:dyDescent="0.2">
      <c r="B22" s="53" t="s">
        <v>213</v>
      </c>
      <c r="C22" s="126"/>
      <c r="D22" s="142"/>
      <c r="E22" s="126"/>
      <c r="F22" s="261">
        <v>121</v>
      </c>
      <c r="G22" s="126"/>
      <c r="H22" s="261">
        <v>17820</v>
      </c>
      <c r="I22" s="142"/>
      <c r="J22" s="142"/>
      <c r="K22" s="100"/>
    </row>
    <row r="23" spans="2:14" ht="32.25" customHeight="1" x14ac:dyDescent="0.2">
      <c r="B23" s="263" t="s">
        <v>216</v>
      </c>
      <c r="C23" s="126"/>
      <c r="D23" s="142"/>
      <c r="E23" s="126"/>
      <c r="F23" s="261">
        <v>-121</v>
      </c>
      <c r="G23" s="126"/>
      <c r="H23" s="261">
        <v>-17699</v>
      </c>
      <c r="I23" s="142"/>
      <c r="J23" s="142"/>
      <c r="K23" s="100"/>
    </row>
    <row r="24" spans="2:14" ht="32.25" customHeight="1" x14ac:dyDescent="0.2">
      <c r="B24" s="53" t="s">
        <v>214</v>
      </c>
      <c r="C24" s="126"/>
      <c r="D24" s="142"/>
      <c r="E24" s="126"/>
      <c r="F24" s="261">
        <v>16184</v>
      </c>
      <c r="G24" s="126"/>
      <c r="H24" s="261">
        <v>0</v>
      </c>
      <c r="I24" s="142"/>
      <c r="J24" s="142"/>
      <c r="K24" s="100"/>
    </row>
    <row r="25" spans="2:14" ht="21.75" hidden="1" customHeight="1" x14ac:dyDescent="0.2">
      <c r="B25" s="53" t="s">
        <v>198</v>
      </c>
      <c r="C25" s="126"/>
      <c r="D25" s="142"/>
      <c r="E25" s="126"/>
      <c r="F25" s="261"/>
      <c r="G25" s="126"/>
      <c r="H25" s="261"/>
      <c r="I25" s="142"/>
      <c r="J25" s="142"/>
      <c r="K25" s="100"/>
    </row>
    <row r="26" spans="2:14" ht="26.25" customHeight="1" thickBot="1" x14ac:dyDescent="0.25">
      <c r="B26" s="100"/>
      <c r="C26" s="126"/>
      <c r="D26" s="142"/>
      <c r="E26" s="126"/>
      <c r="F26" s="262">
        <f>SUM(F22:F25)</f>
        <v>16184</v>
      </c>
      <c r="G26" s="126"/>
      <c r="H26" s="262">
        <f>SUM(H22:H25)</f>
        <v>121</v>
      </c>
      <c r="I26" s="142"/>
      <c r="J26" s="142"/>
      <c r="K26" s="100"/>
    </row>
    <row r="27" spans="2:14" ht="8.25" customHeight="1" thickTop="1" x14ac:dyDescent="0.2">
      <c r="B27" s="100"/>
      <c r="C27" s="126"/>
      <c r="D27" s="142"/>
      <c r="E27" s="126"/>
      <c r="F27" s="126"/>
      <c r="G27" s="126"/>
      <c r="H27" s="293"/>
      <c r="I27" s="142"/>
      <c r="J27" s="142"/>
      <c r="K27" s="100"/>
    </row>
    <row r="28" spans="2:14" ht="27.75" customHeight="1" x14ac:dyDescent="0.2">
      <c r="B28" s="163" t="s">
        <v>82</v>
      </c>
      <c r="C28" s="126"/>
      <c r="D28" s="142"/>
      <c r="E28" s="126"/>
      <c r="F28" s="126"/>
      <c r="G28" s="126"/>
      <c r="H28" s="126"/>
      <c r="I28" s="142"/>
      <c r="J28" s="142"/>
      <c r="K28" s="126"/>
    </row>
    <row r="29" spans="2:14" ht="66" customHeight="1" x14ac:dyDescent="0.2">
      <c r="B29" s="445" t="s">
        <v>267</v>
      </c>
      <c r="C29" s="445"/>
      <c r="D29" s="445"/>
      <c r="E29" s="445"/>
      <c r="F29" s="445"/>
      <c r="G29" s="445"/>
      <c r="H29" s="445"/>
      <c r="I29" s="335"/>
      <c r="J29" s="335"/>
      <c r="K29" s="335"/>
    </row>
    <row r="30" spans="2:14" ht="24.75" customHeight="1" x14ac:dyDescent="0.2"/>
    <row r="31" spans="2:14" ht="11.25" customHeight="1" x14ac:dyDescent="0.2">
      <c r="B31" s="100"/>
      <c r="C31" s="100"/>
      <c r="D31" s="122"/>
      <c r="E31" s="96"/>
      <c r="F31" s="96"/>
      <c r="G31" s="96"/>
      <c r="H31" s="96"/>
      <c r="I31" s="122"/>
      <c r="J31" s="122"/>
    </row>
    <row r="32" spans="2:14" ht="18" customHeight="1" x14ac:dyDescent="0.2">
      <c r="B32" s="434">
        <v>17</v>
      </c>
      <c r="C32" s="434"/>
      <c r="D32" s="434"/>
      <c r="E32" s="434"/>
      <c r="F32" s="434"/>
      <c r="G32" s="434"/>
      <c r="H32" s="434"/>
      <c r="I32" s="336"/>
      <c r="J32" s="336"/>
      <c r="K32" s="336"/>
      <c r="N32" s="113"/>
    </row>
    <row r="33" spans="1:11" ht="18" customHeight="1" x14ac:dyDescent="0.2">
      <c r="A33" s="444"/>
      <c r="B33" s="444"/>
      <c r="C33" s="444"/>
      <c r="D33" s="444"/>
      <c r="E33" s="444"/>
      <c r="F33" s="444"/>
      <c r="G33" s="444"/>
      <c r="H33" s="444"/>
      <c r="I33" s="444"/>
      <c r="J33" s="444"/>
      <c r="K33" s="444"/>
    </row>
  </sheetData>
  <mergeCells count="3">
    <mergeCell ref="A33:K33"/>
    <mergeCell ref="B29:H29"/>
    <mergeCell ref="B32:H32"/>
  </mergeCells>
  <printOptions horizontalCentered="1"/>
  <pageMargins left="0.51181102362204722" right="0.84" top="0.62992125984251968" bottom="0" header="0" footer="0"/>
  <pageSetup paperSize="9" firstPageNumber="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7"/>
  <sheetViews>
    <sheetView rightToLeft="1" topLeftCell="A3" zoomScale="130" zoomScaleNormal="130" zoomScaleSheetLayoutView="130" workbookViewId="0">
      <selection activeCell="N7" sqref="N7"/>
    </sheetView>
  </sheetViews>
  <sheetFormatPr defaultColWidth="9.375" defaultRowHeight="20.25" x14ac:dyDescent="0.2"/>
  <cols>
    <col min="1" max="1" width="1.25" style="1" customWidth="1"/>
    <col min="2" max="2" width="25.375" style="1" customWidth="1"/>
    <col min="3" max="3" width="1.125" style="6" customWidth="1"/>
    <col min="4" max="4" width="11.25" style="158" bestFit="1" customWidth="1"/>
    <col min="5" max="5" width="1.625" style="1" customWidth="1"/>
    <col min="6" max="6" width="12.5" style="158" bestFit="1" customWidth="1"/>
    <col min="7" max="7" width="2" style="158" customWidth="1"/>
    <col min="8" max="8" width="13.625" style="1" bestFit="1" customWidth="1"/>
    <col min="9" max="9" width="1.375" style="1" customWidth="1"/>
    <col min="10" max="10" width="13.625" style="1" bestFit="1" customWidth="1"/>
    <col min="11" max="252" width="9.375" style="1"/>
    <col min="253" max="253" width="12.375" style="1" customWidth="1"/>
    <col min="254" max="254" width="34.375" style="1" customWidth="1"/>
    <col min="255" max="255" width="2.375" style="1" customWidth="1"/>
    <col min="256" max="257" width="8.375" style="1" customWidth="1"/>
    <col min="258" max="259" width="17.375" style="1" customWidth="1"/>
    <col min="260" max="260" width="0.375" style="1" customWidth="1"/>
    <col min="261" max="261" width="12.375" style="1" bestFit="1" customWidth="1"/>
    <col min="262" max="508" width="9.375" style="1"/>
    <col min="509" max="509" width="12.375" style="1" customWidth="1"/>
    <col min="510" max="510" width="34.375" style="1" customWidth="1"/>
    <col min="511" max="511" width="2.375" style="1" customWidth="1"/>
    <col min="512" max="513" width="8.375" style="1" customWidth="1"/>
    <col min="514" max="515" width="17.375" style="1" customWidth="1"/>
    <col min="516" max="516" width="0.375" style="1" customWidth="1"/>
    <col min="517" max="517" width="12.375" style="1" bestFit="1" customWidth="1"/>
    <col min="518" max="764" width="9.375" style="1"/>
    <col min="765" max="765" width="12.375" style="1" customWidth="1"/>
    <col min="766" max="766" width="34.375" style="1" customWidth="1"/>
    <col min="767" max="767" width="2.375" style="1" customWidth="1"/>
    <col min="768" max="769" width="8.375" style="1" customWidth="1"/>
    <col min="770" max="771" width="17.375" style="1" customWidth="1"/>
    <col min="772" max="772" width="0.375" style="1" customWidth="1"/>
    <col min="773" max="773" width="12.375" style="1" bestFit="1" customWidth="1"/>
    <col min="774" max="1020" width="9.375" style="1"/>
    <col min="1021" max="1021" width="12.375" style="1" customWidth="1"/>
    <col min="1022" max="1022" width="34.375" style="1" customWidth="1"/>
    <col min="1023" max="1023" width="2.375" style="1" customWidth="1"/>
    <col min="1024" max="1025" width="8.375" style="1" customWidth="1"/>
    <col min="1026" max="1027" width="17.375" style="1" customWidth="1"/>
    <col min="1028" max="1028" width="0.375" style="1" customWidth="1"/>
    <col min="1029" max="1029" width="12.375" style="1" bestFit="1" customWidth="1"/>
    <col min="1030" max="1276" width="9.375" style="1"/>
    <col min="1277" max="1277" width="12.375" style="1" customWidth="1"/>
    <col min="1278" max="1278" width="34.375" style="1" customWidth="1"/>
    <col min="1279" max="1279" width="2.375" style="1" customWidth="1"/>
    <col min="1280" max="1281" width="8.375" style="1" customWidth="1"/>
    <col min="1282" max="1283" width="17.375" style="1" customWidth="1"/>
    <col min="1284" max="1284" width="0.375" style="1" customWidth="1"/>
    <col min="1285" max="1285" width="12.375" style="1" bestFit="1" customWidth="1"/>
    <col min="1286" max="1532" width="9.375" style="1"/>
    <col min="1533" max="1533" width="12.375" style="1" customWidth="1"/>
    <col min="1534" max="1534" width="34.375" style="1" customWidth="1"/>
    <col min="1535" max="1535" width="2.375" style="1" customWidth="1"/>
    <col min="1536" max="1537" width="8.375" style="1" customWidth="1"/>
    <col min="1538" max="1539" width="17.375" style="1" customWidth="1"/>
    <col min="1540" max="1540" width="0.375" style="1" customWidth="1"/>
    <col min="1541" max="1541" width="12.375" style="1" bestFit="1" customWidth="1"/>
    <col min="1542" max="1788" width="9.375" style="1"/>
    <col min="1789" max="1789" width="12.375" style="1" customWidth="1"/>
    <col min="1790" max="1790" width="34.375" style="1" customWidth="1"/>
    <col min="1791" max="1791" width="2.375" style="1" customWidth="1"/>
    <col min="1792" max="1793" width="8.375" style="1" customWidth="1"/>
    <col min="1794" max="1795" width="17.375" style="1" customWidth="1"/>
    <col min="1796" max="1796" width="0.375" style="1" customWidth="1"/>
    <col min="1797" max="1797" width="12.375" style="1" bestFit="1" customWidth="1"/>
    <col min="1798" max="2044" width="9.375" style="1"/>
    <col min="2045" max="2045" width="12.375" style="1" customWidth="1"/>
    <col min="2046" max="2046" width="34.375" style="1" customWidth="1"/>
    <col min="2047" max="2047" width="2.375" style="1" customWidth="1"/>
    <col min="2048" max="2049" width="8.375" style="1" customWidth="1"/>
    <col min="2050" max="2051" width="17.375" style="1" customWidth="1"/>
    <col min="2052" max="2052" width="0.375" style="1" customWidth="1"/>
    <col min="2053" max="2053" width="12.375" style="1" bestFit="1" customWidth="1"/>
    <col min="2054" max="2300" width="9.375" style="1"/>
    <col min="2301" max="2301" width="12.375" style="1" customWidth="1"/>
    <col min="2302" max="2302" width="34.375" style="1" customWidth="1"/>
    <col min="2303" max="2303" width="2.375" style="1" customWidth="1"/>
    <col min="2304" max="2305" width="8.375" style="1" customWidth="1"/>
    <col min="2306" max="2307" width="17.375" style="1" customWidth="1"/>
    <col min="2308" max="2308" width="0.375" style="1" customWidth="1"/>
    <col min="2309" max="2309" width="12.375" style="1" bestFit="1" customWidth="1"/>
    <col min="2310" max="2556" width="9.375" style="1"/>
    <col min="2557" max="2557" width="12.375" style="1" customWidth="1"/>
    <col min="2558" max="2558" width="34.375" style="1" customWidth="1"/>
    <col min="2559" max="2559" width="2.375" style="1" customWidth="1"/>
    <col min="2560" max="2561" width="8.375" style="1" customWidth="1"/>
    <col min="2562" max="2563" width="17.375" style="1" customWidth="1"/>
    <col min="2564" max="2564" width="0.375" style="1" customWidth="1"/>
    <col min="2565" max="2565" width="12.375" style="1" bestFit="1" customWidth="1"/>
    <col min="2566" max="2812" width="9.375" style="1"/>
    <col min="2813" max="2813" width="12.375" style="1" customWidth="1"/>
    <col min="2814" max="2814" width="34.375" style="1" customWidth="1"/>
    <col min="2815" max="2815" width="2.375" style="1" customWidth="1"/>
    <col min="2816" max="2817" width="8.375" style="1" customWidth="1"/>
    <col min="2818" max="2819" width="17.375" style="1" customWidth="1"/>
    <col min="2820" max="2820" width="0.375" style="1" customWidth="1"/>
    <col min="2821" max="2821" width="12.375" style="1" bestFit="1" customWidth="1"/>
    <col min="2822" max="3068" width="9.375" style="1"/>
    <col min="3069" max="3069" width="12.375" style="1" customWidth="1"/>
    <col min="3070" max="3070" width="34.375" style="1" customWidth="1"/>
    <col min="3071" max="3071" width="2.375" style="1" customWidth="1"/>
    <col min="3072" max="3073" width="8.375" style="1" customWidth="1"/>
    <col min="3074" max="3075" width="17.375" style="1" customWidth="1"/>
    <col min="3076" max="3076" width="0.375" style="1" customWidth="1"/>
    <col min="3077" max="3077" width="12.375" style="1" bestFit="1" customWidth="1"/>
    <col min="3078" max="3324" width="9.375" style="1"/>
    <col min="3325" max="3325" width="12.375" style="1" customWidth="1"/>
    <col min="3326" max="3326" width="34.375" style="1" customWidth="1"/>
    <col min="3327" max="3327" width="2.375" style="1" customWidth="1"/>
    <col min="3328" max="3329" width="8.375" style="1" customWidth="1"/>
    <col min="3330" max="3331" width="17.375" style="1" customWidth="1"/>
    <col min="3332" max="3332" width="0.375" style="1" customWidth="1"/>
    <col min="3333" max="3333" width="12.375" style="1" bestFit="1" customWidth="1"/>
    <col min="3334" max="3580" width="9.375" style="1"/>
    <col min="3581" max="3581" width="12.375" style="1" customWidth="1"/>
    <col min="3582" max="3582" width="34.375" style="1" customWidth="1"/>
    <col min="3583" max="3583" width="2.375" style="1" customWidth="1"/>
    <col min="3584" max="3585" width="8.375" style="1" customWidth="1"/>
    <col min="3586" max="3587" width="17.375" style="1" customWidth="1"/>
    <col min="3588" max="3588" width="0.375" style="1" customWidth="1"/>
    <col min="3589" max="3589" width="12.375" style="1" bestFit="1" customWidth="1"/>
    <col min="3590" max="3836" width="9.375" style="1"/>
    <col min="3837" max="3837" width="12.375" style="1" customWidth="1"/>
    <col min="3838" max="3838" width="34.375" style="1" customWidth="1"/>
    <col min="3839" max="3839" width="2.375" style="1" customWidth="1"/>
    <col min="3840" max="3841" width="8.375" style="1" customWidth="1"/>
    <col min="3842" max="3843" width="17.375" style="1" customWidth="1"/>
    <col min="3844" max="3844" width="0.375" style="1" customWidth="1"/>
    <col min="3845" max="3845" width="12.375" style="1" bestFit="1" customWidth="1"/>
    <col min="3846" max="4092" width="9.375" style="1"/>
    <col min="4093" max="4093" width="12.375" style="1" customWidth="1"/>
    <col min="4094" max="4094" width="34.375" style="1" customWidth="1"/>
    <col min="4095" max="4095" width="2.375" style="1" customWidth="1"/>
    <col min="4096" max="4097" width="8.375" style="1" customWidth="1"/>
    <col min="4098" max="4099" width="17.375" style="1" customWidth="1"/>
    <col min="4100" max="4100" width="0.375" style="1" customWidth="1"/>
    <col min="4101" max="4101" width="12.375" style="1" bestFit="1" customWidth="1"/>
    <col min="4102" max="4348" width="9.375" style="1"/>
    <col min="4349" max="4349" width="12.375" style="1" customWidth="1"/>
    <col min="4350" max="4350" width="34.375" style="1" customWidth="1"/>
    <col min="4351" max="4351" width="2.375" style="1" customWidth="1"/>
    <col min="4352" max="4353" width="8.375" style="1" customWidth="1"/>
    <col min="4354" max="4355" width="17.375" style="1" customWidth="1"/>
    <col min="4356" max="4356" width="0.375" style="1" customWidth="1"/>
    <col min="4357" max="4357" width="12.375" style="1" bestFit="1" customWidth="1"/>
    <col min="4358" max="4604" width="9.375" style="1"/>
    <col min="4605" max="4605" width="12.375" style="1" customWidth="1"/>
    <col min="4606" max="4606" width="34.375" style="1" customWidth="1"/>
    <col min="4607" max="4607" width="2.375" style="1" customWidth="1"/>
    <col min="4608" max="4609" width="8.375" style="1" customWidth="1"/>
    <col min="4610" max="4611" width="17.375" style="1" customWidth="1"/>
    <col min="4612" max="4612" width="0.375" style="1" customWidth="1"/>
    <col min="4613" max="4613" width="12.375" style="1" bestFit="1" customWidth="1"/>
    <col min="4614" max="4860" width="9.375" style="1"/>
    <col min="4861" max="4861" width="12.375" style="1" customWidth="1"/>
    <col min="4862" max="4862" width="34.375" style="1" customWidth="1"/>
    <col min="4863" max="4863" width="2.375" style="1" customWidth="1"/>
    <col min="4864" max="4865" width="8.375" style="1" customWidth="1"/>
    <col min="4866" max="4867" width="17.375" style="1" customWidth="1"/>
    <col min="4868" max="4868" width="0.375" style="1" customWidth="1"/>
    <col min="4869" max="4869" width="12.375" style="1" bestFit="1" customWidth="1"/>
    <col min="4870" max="5116" width="9.375" style="1"/>
    <col min="5117" max="5117" width="12.375" style="1" customWidth="1"/>
    <col min="5118" max="5118" width="34.375" style="1" customWidth="1"/>
    <col min="5119" max="5119" width="2.375" style="1" customWidth="1"/>
    <col min="5120" max="5121" width="8.375" style="1" customWidth="1"/>
    <col min="5122" max="5123" width="17.375" style="1" customWidth="1"/>
    <col min="5124" max="5124" width="0.375" style="1" customWidth="1"/>
    <col min="5125" max="5125" width="12.375" style="1" bestFit="1" customWidth="1"/>
    <col min="5126" max="5372" width="9.375" style="1"/>
    <col min="5373" max="5373" width="12.375" style="1" customWidth="1"/>
    <col min="5374" max="5374" width="34.375" style="1" customWidth="1"/>
    <col min="5375" max="5375" width="2.375" style="1" customWidth="1"/>
    <col min="5376" max="5377" width="8.375" style="1" customWidth="1"/>
    <col min="5378" max="5379" width="17.375" style="1" customWidth="1"/>
    <col min="5380" max="5380" width="0.375" style="1" customWidth="1"/>
    <col min="5381" max="5381" width="12.375" style="1" bestFit="1" customWidth="1"/>
    <col min="5382" max="5628" width="9.375" style="1"/>
    <col min="5629" max="5629" width="12.375" style="1" customWidth="1"/>
    <col min="5630" max="5630" width="34.375" style="1" customWidth="1"/>
    <col min="5631" max="5631" width="2.375" style="1" customWidth="1"/>
    <col min="5632" max="5633" width="8.375" style="1" customWidth="1"/>
    <col min="5634" max="5635" width="17.375" style="1" customWidth="1"/>
    <col min="5636" max="5636" width="0.375" style="1" customWidth="1"/>
    <col min="5637" max="5637" width="12.375" style="1" bestFit="1" customWidth="1"/>
    <col min="5638" max="5884" width="9.375" style="1"/>
    <col min="5885" max="5885" width="12.375" style="1" customWidth="1"/>
    <col min="5886" max="5886" width="34.375" style="1" customWidth="1"/>
    <col min="5887" max="5887" width="2.375" style="1" customWidth="1"/>
    <col min="5888" max="5889" width="8.375" style="1" customWidth="1"/>
    <col min="5890" max="5891" width="17.375" style="1" customWidth="1"/>
    <col min="5892" max="5892" width="0.375" style="1" customWidth="1"/>
    <col min="5893" max="5893" width="12.375" style="1" bestFit="1" customWidth="1"/>
    <col min="5894" max="6140" width="9.375" style="1"/>
    <col min="6141" max="6141" width="12.375" style="1" customWidth="1"/>
    <col min="6142" max="6142" width="34.375" style="1" customWidth="1"/>
    <col min="6143" max="6143" width="2.375" style="1" customWidth="1"/>
    <col min="6144" max="6145" width="8.375" style="1" customWidth="1"/>
    <col min="6146" max="6147" width="17.375" style="1" customWidth="1"/>
    <col min="6148" max="6148" width="0.375" style="1" customWidth="1"/>
    <col min="6149" max="6149" width="12.375" style="1" bestFit="1" customWidth="1"/>
    <col min="6150" max="6396" width="9.375" style="1"/>
    <col min="6397" max="6397" width="12.375" style="1" customWidth="1"/>
    <col min="6398" max="6398" width="34.375" style="1" customWidth="1"/>
    <col min="6399" max="6399" width="2.375" style="1" customWidth="1"/>
    <col min="6400" max="6401" width="8.375" style="1" customWidth="1"/>
    <col min="6402" max="6403" width="17.375" style="1" customWidth="1"/>
    <col min="6404" max="6404" width="0.375" style="1" customWidth="1"/>
    <col min="6405" max="6405" width="12.375" style="1" bestFit="1" customWidth="1"/>
    <col min="6406" max="6652" width="9.375" style="1"/>
    <col min="6653" max="6653" width="12.375" style="1" customWidth="1"/>
    <col min="6654" max="6654" width="34.375" style="1" customWidth="1"/>
    <col min="6655" max="6655" width="2.375" style="1" customWidth="1"/>
    <col min="6656" max="6657" width="8.375" style="1" customWidth="1"/>
    <col min="6658" max="6659" width="17.375" style="1" customWidth="1"/>
    <col min="6660" max="6660" width="0.375" style="1" customWidth="1"/>
    <col min="6661" max="6661" width="12.375" style="1" bestFit="1" customWidth="1"/>
    <col min="6662" max="6908" width="9.375" style="1"/>
    <col min="6909" max="6909" width="12.375" style="1" customWidth="1"/>
    <col min="6910" max="6910" width="34.375" style="1" customWidth="1"/>
    <col min="6911" max="6911" width="2.375" style="1" customWidth="1"/>
    <col min="6912" max="6913" width="8.375" style="1" customWidth="1"/>
    <col min="6914" max="6915" width="17.375" style="1" customWidth="1"/>
    <col min="6916" max="6916" width="0.375" style="1" customWidth="1"/>
    <col min="6917" max="6917" width="12.375" style="1" bestFit="1" customWidth="1"/>
    <col min="6918" max="7164" width="9.375" style="1"/>
    <col min="7165" max="7165" width="12.375" style="1" customWidth="1"/>
    <col min="7166" max="7166" width="34.375" style="1" customWidth="1"/>
    <col min="7167" max="7167" width="2.375" style="1" customWidth="1"/>
    <col min="7168" max="7169" width="8.375" style="1" customWidth="1"/>
    <col min="7170" max="7171" width="17.375" style="1" customWidth="1"/>
    <col min="7172" max="7172" width="0.375" style="1" customWidth="1"/>
    <col min="7173" max="7173" width="12.375" style="1" bestFit="1" customWidth="1"/>
    <col min="7174" max="7420" width="9.375" style="1"/>
    <col min="7421" max="7421" width="12.375" style="1" customWidth="1"/>
    <col min="7422" max="7422" width="34.375" style="1" customWidth="1"/>
    <col min="7423" max="7423" width="2.375" style="1" customWidth="1"/>
    <col min="7424" max="7425" width="8.375" style="1" customWidth="1"/>
    <col min="7426" max="7427" width="17.375" style="1" customWidth="1"/>
    <col min="7428" max="7428" width="0.375" style="1" customWidth="1"/>
    <col min="7429" max="7429" width="12.375" style="1" bestFit="1" customWidth="1"/>
    <col min="7430" max="7676" width="9.375" style="1"/>
    <col min="7677" max="7677" width="12.375" style="1" customWidth="1"/>
    <col min="7678" max="7678" width="34.375" style="1" customWidth="1"/>
    <col min="7679" max="7679" width="2.375" style="1" customWidth="1"/>
    <col min="7680" max="7681" width="8.375" style="1" customWidth="1"/>
    <col min="7682" max="7683" width="17.375" style="1" customWidth="1"/>
    <col min="7684" max="7684" width="0.375" style="1" customWidth="1"/>
    <col min="7685" max="7685" width="12.375" style="1" bestFit="1" customWidth="1"/>
    <col min="7686" max="7932" width="9.375" style="1"/>
    <col min="7933" max="7933" width="12.375" style="1" customWidth="1"/>
    <col min="7934" max="7934" width="34.375" style="1" customWidth="1"/>
    <col min="7935" max="7935" width="2.375" style="1" customWidth="1"/>
    <col min="7936" max="7937" width="8.375" style="1" customWidth="1"/>
    <col min="7938" max="7939" width="17.375" style="1" customWidth="1"/>
    <col min="7940" max="7940" width="0.375" style="1" customWidth="1"/>
    <col min="7941" max="7941" width="12.375" style="1" bestFit="1" customWidth="1"/>
    <col min="7942" max="8188" width="9.375" style="1"/>
    <col min="8189" max="8189" width="12.375" style="1" customWidth="1"/>
    <col min="8190" max="8190" width="34.375" style="1" customWidth="1"/>
    <col min="8191" max="8191" width="2.375" style="1" customWidth="1"/>
    <col min="8192" max="8193" width="8.375" style="1" customWidth="1"/>
    <col min="8194" max="8195" width="17.375" style="1" customWidth="1"/>
    <col min="8196" max="8196" width="0.375" style="1" customWidth="1"/>
    <col min="8197" max="8197" width="12.375" style="1" bestFit="1" customWidth="1"/>
    <col min="8198" max="8444" width="9.375" style="1"/>
    <col min="8445" max="8445" width="12.375" style="1" customWidth="1"/>
    <col min="8446" max="8446" width="34.375" style="1" customWidth="1"/>
    <col min="8447" max="8447" width="2.375" style="1" customWidth="1"/>
    <col min="8448" max="8449" width="8.375" style="1" customWidth="1"/>
    <col min="8450" max="8451" width="17.375" style="1" customWidth="1"/>
    <col min="8452" max="8452" width="0.375" style="1" customWidth="1"/>
    <col min="8453" max="8453" width="12.375" style="1" bestFit="1" customWidth="1"/>
    <col min="8454" max="8700" width="9.375" style="1"/>
    <col min="8701" max="8701" width="12.375" style="1" customWidth="1"/>
    <col min="8702" max="8702" width="34.375" style="1" customWidth="1"/>
    <col min="8703" max="8703" width="2.375" style="1" customWidth="1"/>
    <col min="8704" max="8705" width="8.375" style="1" customWidth="1"/>
    <col min="8706" max="8707" width="17.375" style="1" customWidth="1"/>
    <col min="8708" max="8708" width="0.375" style="1" customWidth="1"/>
    <col min="8709" max="8709" width="12.375" style="1" bestFit="1" customWidth="1"/>
    <col min="8710" max="8956" width="9.375" style="1"/>
    <col min="8957" max="8957" width="12.375" style="1" customWidth="1"/>
    <col min="8958" max="8958" width="34.375" style="1" customWidth="1"/>
    <col min="8959" max="8959" width="2.375" style="1" customWidth="1"/>
    <col min="8960" max="8961" width="8.375" style="1" customWidth="1"/>
    <col min="8962" max="8963" width="17.375" style="1" customWidth="1"/>
    <col min="8964" max="8964" width="0.375" style="1" customWidth="1"/>
    <col min="8965" max="8965" width="12.375" style="1" bestFit="1" customWidth="1"/>
    <col min="8966" max="9212" width="9.375" style="1"/>
    <col min="9213" max="9213" width="12.375" style="1" customWidth="1"/>
    <col min="9214" max="9214" width="34.375" style="1" customWidth="1"/>
    <col min="9215" max="9215" width="2.375" style="1" customWidth="1"/>
    <col min="9216" max="9217" width="8.375" style="1" customWidth="1"/>
    <col min="9218" max="9219" width="17.375" style="1" customWidth="1"/>
    <col min="9220" max="9220" width="0.375" style="1" customWidth="1"/>
    <col min="9221" max="9221" width="12.375" style="1" bestFit="1" customWidth="1"/>
    <col min="9222" max="9468" width="9.375" style="1"/>
    <col min="9469" max="9469" width="12.375" style="1" customWidth="1"/>
    <col min="9470" max="9470" width="34.375" style="1" customWidth="1"/>
    <col min="9471" max="9471" width="2.375" style="1" customWidth="1"/>
    <col min="9472" max="9473" width="8.375" style="1" customWidth="1"/>
    <col min="9474" max="9475" width="17.375" style="1" customWidth="1"/>
    <col min="9476" max="9476" width="0.375" style="1" customWidth="1"/>
    <col min="9477" max="9477" width="12.375" style="1" bestFit="1" customWidth="1"/>
    <col min="9478" max="9724" width="9.375" style="1"/>
    <col min="9725" max="9725" width="12.375" style="1" customWidth="1"/>
    <col min="9726" max="9726" width="34.375" style="1" customWidth="1"/>
    <col min="9727" max="9727" width="2.375" style="1" customWidth="1"/>
    <col min="9728" max="9729" width="8.375" style="1" customWidth="1"/>
    <col min="9730" max="9731" width="17.375" style="1" customWidth="1"/>
    <col min="9732" max="9732" width="0.375" style="1" customWidth="1"/>
    <col min="9733" max="9733" width="12.375" style="1" bestFit="1" customWidth="1"/>
    <col min="9734" max="9980" width="9.375" style="1"/>
    <col min="9981" max="9981" width="12.375" style="1" customWidth="1"/>
    <col min="9982" max="9982" width="34.375" style="1" customWidth="1"/>
    <col min="9983" max="9983" width="2.375" style="1" customWidth="1"/>
    <col min="9984" max="9985" width="8.375" style="1" customWidth="1"/>
    <col min="9986" max="9987" width="17.375" style="1" customWidth="1"/>
    <col min="9988" max="9988" width="0.375" style="1" customWidth="1"/>
    <col min="9989" max="9989" width="12.375" style="1" bestFit="1" customWidth="1"/>
    <col min="9990" max="10236" width="9.375" style="1"/>
    <col min="10237" max="10237" width="12.375" style="1" customWidth="1"/>
    <col min="10238" max="10238" width="34.375" style="1" customWidth="1"/>
    <col min="10239" max="10239" width="2.375" style="1" customWidth="1"/>
    <col min="10240" max="10241" width="8.375" style="1" customWidth="1"/>
    <col min="10242" max="10243" width="17.375" style="1" customWidth="1"/>
    <col min="10244" max="10244" width="0.375" style="1" customWidth="1"/>
    <col min="10245" max="10245" width="12.375" style="1" bestFit="1" customWidth="1"/>
    <col min="10246" max="10492" width="9.375" style="1"/>
    <col min="10493" max="10493" width="12.375" style="1" customWidth="1"/>
    <col min="10494" max="10494" width="34.375" style="1" customWidth="1"/>
    <col min="10495" max="10495" width="2.375" style="1" customWidth="1"/>
    <col min="10496" max="10497" width="8.375" style="1" customWidth="1"/>
    <col min="10498" max="10499" width="17.375" style="1" customWidth="1"/>
    <col min="10500" max="10500" width="0.375" style="1" customWidth="1"/>
    <col min="10501" max="10501" width="12.375" style="1" bestFit="1" customWidth="1"/>
    <col min="10502" max="10748" width="9.375" style="1"/>
    <col min="10749" max="10749" width="12.375" style="1" customWidth="1"/>
    <col min="10750" max="10750" width="34.375" style="1" customWidth="1"/>
    <col min="10751" max="10751" width="2.375" style="1" customWidth="1"/>
    <col min="10752" max="10753" width="8.375" style="1" customWidth="1"/>
    <col min="10754" max="10755" width="17.375" style="1" customWidth="1"/>
    <col min="10756" max="10756" width="0.375" style="1" customWidth="1"/>
    <col min="10757" max="10757" width="12.375" style="1" bestFit="1" customWidth="1"/>
    <col min="10758" max="11004" width="9.375" style="1"/>
    <col min="11005" max="11005" width="12.375" style="1" customWidth="1"/>
    <col min="11006" max="11006" width="34.375" style="1" customWidth="1"/>
    <col min="11007" max="11007" width="2.375" style="1" customWidth="1"/>
    <col min="11008" max="11009" width="8.375" style="1" customWidth="1"/>
    <col min="11010" max="11011" width="17.375" style="1" customWidth="1"/>
    <col min="11012" max="11012" width="0.375" style="1" customWidth="1"/>
    <col min="11013" max="11013" width="12.375" style="1" bestFit="1" customWidth="1"/>
    <col min="11014" max="11260" width="9.375" style="1"/>
    <col min="11261" max="11261" width="12.375" style="1" customWidth="1"/>
    <col min="11262" max="11262" width="34.375" style="1" customWidth="1"/>
    <col min="11263" max="11263" width="2.375" style="1" customWidth="1"/>
    <col min="11264" max="11265" width="8.375" style="1" customWidth="1"/>
    <col min="11266" max="11267" width="17.375" style="1" customWidth="1"/>
    <col min="11268" max="11268" width="0.375" style="1" customWidth="1"/>
    <col min="11269" max="11269" width="12.375" style="1" bestFit="1" customWidth="1"/>
    <col min="11270" max="11516" width="9.375" style="1"/>
    <col min="11517" max="11517" width="12.375" style="1" customWidth="1"/>
    <col min="11518" max="11518" width="34.375" style="1" customWidth="1"/>
    <col min="11519" max="11519" width="2.375" style="1" customWidth="1"/>
    <col min="11520" max="11521" width="8.375" style="1" customWidth="1"/>
    <col min="11522" max="11523" width="17.375" style="1" customWidth="1"/>
    <col min="11524" max="11524" width="0.375" style="1" customWidth="1"/>
    <col min="11525" max="11525" width="12.375" style="1" bestFit="1" customWidth="1"/>
    <col min="11526" max="11772" width="9.375" style="1"/>
    <col min="11773" max="11773" width="12.375" style="1" customWidth="1"/>
    <col min="11774" max="11774" width="34.375" style="1" customWidth="1"/>
    <col min="11775" max="11775" width="2.375" style="1" customWidth="1"/>
    <col min="11776" max="11777" width="8.375" style="1" customWidth="1"/>
    <col min="11778" max="11779" width="17.375" style="1" customWidth="1"/>
    <col min="11780" max="11780" width="0.375" style="1" customWidth="1"/>
    <col min="11781" max="11781" width="12.375" style="1" bestFit="1" customWidth="1"/>
    <col min="11782" max="12028" width="9.375" style="1"/>
    <col min="12029" max="12029" width="12.375" style="1" customWidth="1"/>
    <col min="12030" max="12030" width="34.375" style="1" customWidth="1"/>
    <col min="12031" max="12031" width="2.375" style="1" customWidth="1"/>
    <col min="12032" max="12033" width="8.375" style="1" customWidth="1"/>
    <col min="12034" max="12035" width="17.375" style="1" customWidth="1"/>
    <col min="12036" max="12036" width="0.375" style="1" customWidth="1"/>
    <col min="12037" max="12037" width="12.375" style="1" bestFit="1" customWidth="1"/>
    <col min="12038" max="12284" width="9.375" style="1"/>
    <col min="12285" max="12285" width="12.375" style="1" customWidth="1"/>
    <col min="12286" max="12286" width="34.375" style="1" customWidth="1"/>
    <col min="12287" max="12287" width="2.375" style="1" customWidth="1"/>
    <col min="12288" max="12289" width="8.375" style="1" customWidth="1"/>
    <col min="12290" max="12291" width="17.375" style="1" customWidth="1"/>
    <col min="12292" max="12292" width="0.375" style="1" customWidth="1"/>
    <col min="12293" max="12293" width="12.375" style="1" bestFit="1" customWidth="1"/>
    <col min="12294" max="12540" width="9.375" style="1"/>
    <col min="12541" max="12541" width="12.375" style="1" customWidth="1"/>
    <col min="12542" max="12542" width="34.375" style="1" customWidth="1"/>
    <col min="12543" max="12543" width="2.375" style="1" customWidth="1"/>
    <col min="12544" max="12545" width="8.375" style="1" customWidth="1"/>
    <col min="12546" max="12547" width="17.375" style="1" customWidth="1"/>
    <col min="12548" max="12548" width="0.375" style="1" customWidth="1"/>
    <col min="12549" max="12549" width="12.375" style="1" bestFit="1" customWidth="1"/>
    <col min="12550" max="12796" width="9.375" style="1"/>
    <col min="12797" max="12797" width="12.375" style="1" customWidth="1"/>
    <col min="12798" max="12798" width="34.375" style="1" customWidth="1"/>
    <col min="12799" max="12799" width="2.375" style="1" customWidth="1"/>
    <col min="12800" max="12801" width="8.375" style="1" customWidth="1"/>
    <col min="12802" max="12803" width="17.375" style="1" customWidth="1"/>
    <col min="12804" max="12804" width="0.375" style="1" customWidth="1"/>
    <col min="12805" max="12805" width="12.375" style="1" bestFit="1" customWidth="1"/>
    <col min="12806" max="13052" width="9.375" style="1"/>
    <col min="13053" max="13053" width="12.375" style="1" customWidth="1"/>
    <col min="13054" max="13054" width="34.375" style="1" customWidth="1"/>
    <col min="13055" max="13055" width="2.375" style="1" customWidth="1"/>
    <col min="13056" max="13057" width="8.375" style="1" customWidth="1"/>
    <col min="13058" max="13059" width="17.375" style="1" customWidth="1"/>
    <col min="13060" max="13060" width="0.375" style="1" customWidth="1"/>
    <col min="13061" max="13061" width="12.375" style="1" bestFit="1" customWidth="1"/>
    <col min="13062" max="13308" width="9.375" style="1"/>
    <col min="13309" max="13309" width="12.375" style="1" customWidth="1"/>
    <col min="13310" max="13310" width="34.375" style="1" customWidth="1"/>
    <col min="13311" max="13311" width="2.375" style="1" customWidth="1"/>
    <col min="13312" max="13313" width="8.375" style="1" customWidth="1"/>
    <col min="13314" max="13315" width="17.375" style="1" customWidth="1"/>
    <col min="13316" max="13316" width="0.375" style="1" customWidth="1"/>
    <col min="13317" max="13317" width="12.375" style="1" bestFit="1" customWidth="1"/>
    <col min="13318" max="13564" width="9.375" style="1"/>
    <col min="13565" max="13565" width="12.375" style="1" customWidth="1"/>
    <col min="13566" max="13566" width="34.375" style="1" customWidth="1"/>
    <col min="13567" max="13567" width="2.375" style="1" customWidth="1"/>
    <col min="13568" max="13569" width="8.375" style="1" customWidth="1"/>
    <col min="13570" max="13571" width="17.375" style="1" customWidth="1"/>
    <col min="13572" max="13572" width="0.375" style="1" customWidth="1"/>
    <col min="13573" max="13573" width="12.375" style="1" bestFit="1" customWidth="1"/>
    <col min="13574" max="13820" width="9.375" style="1"/>
    <col min="13821" max="13821" width="12.375" style="1" customWidth="1"/>
    <col min="13822" max="13822" width="34.375" style="1" customWidth="1"/>
    <col min="13823" max="13823" width="2.375" style="1" customWidth="1"/>
    <col min="13824" max="13825" width="8.375" style="1" customWidth="1"/>
    <col min="13826" max="13827" width="17.375" style="1" customWidth="1"/>
    <col min="13828" max="13828" width="0.375" style="1" customWidth="1"/>
    <col min="13829" max="13829" width="12.375" style="1" bestFit="1" customWidth="1"/>
    <col min="13830" max="14076" width="9.375" style="1"/>
    <col min="14077" max="14077" width="12.375" style="1" customWidth="1"/>
    <col min="14078" max="14078" width="34.375" style="1" customWidth="1"/>
    <col min="14079" max="14079" width="2.375" style="1" customWidth="1"/>
    <col min="14080" max="14081" width="8.375" style="1" customWidth="1"/>
    <col min="14082" max="14083" width="17.375" style="1" customWidth="1"/>
    <col min="14084" max="14084" width="0.375" style="1" customWidth="1"/>
    <col min="14085" max="14085" width="12.375" style="1" bestFit="1" customWidth="1"/>
    <col min="14086" max="14332" width="9.375" style="1"/>
    <col min="14333" max="14333" width="12.375" style="1" customWidth="1"/>
    <col min="14334" max="14334" width="34.375" style="1" customWidth="1"/>
    <col min="14335" max="14335" width="2.375" style="1" customWidth="1"/>
    <col min="14336" max="14337" width="8.375" style="1" customWidth="1"/>
    <col min="14338" max="14339" width="17.375" style="1" customWidth="1"/>
    <col min="14340" max="14340" width="0.375" style="1" customWidth="1"/>
    <col min="14341" max="14341" width="12.375" style="1" bestFit="1" customWidth="1"/>
    <col min="14342" max="14588" width="9.375" style="1"/>
    <col min="14589" max="14589" width="12.375" style="1" customWidth="1"/>
    <col min="14590" max="14590" width="34.375" style="1" customWidth="1"/>
    <col min="14591" max="14591" width="2.375" style="1" customWidth="1"/>
    <col min="14592" max="14593" width="8.375" style="1" customWidth="1"/>
    <col min="14594" max="14595" width="17.375" style="1" customWidth="1"/>
    <col min="14596" max="14596" width="0.375" style="1" customWidth="1"/>
    <col min="14597" max="14597" width="12.375" style="1" bestFit="1" customWidth="1"/>
    <col min="14598" max="14844" width="9.375" style="1"/>
    <col min="14845" max="14845" width="12.375" style="1" customWidth="1"/>
    <col min="14846" max="14846" width="34.375" style="1" customWidth="1"/>
    <col min="14847" max="14847" width="2.375" style="1" customWidth="1"/>
    <col min="14848" max="14849" width="8.375" style="1" customWidth="1"/>
    <col min="14850" max="14851" width="17.375" style="1" customWidth="1"/>
    <col min="14852" max="14852" width="0.375" style="1" customWidth="1"/>
    <col min="14853" max="14853" width="12.375" style="1" bestFit="1" customWidth="1"/>
    <col min="14854" max="15100" width="9.375" style="1"/>
    <col min="15101" max="15101" width="12.375" style="1" customWidth="1"/>
    <col min="15102" max="15102" width="34.375" style="1" customWidth="1"/>
    <col min="15103" max="15103" width="2.375" style="1" customWidth="1"/>
    <col min="15104" max="15105" width="8.375" style="1" customWidth="1"/>
    <col min="15106" max="15107" width="17.375" style="1" customWidth="1"/>
    <col min="15108" max="15108" width="0.375" style="1" customWidth="1"/>
    <col min="15109" max="15109" width="12.375" style="1" bestFit="1" customWidth="1"/>
    <col min="15110" max="15356" width="9.375" style="1"/>
    <col min="15357" max="15357" width="12.375" style="1" customWidth="1"/>
    <col min="15358" max="15358" width="34.375" style="1" customWidth="1"/>
    <col min="15359" max="15359" width="2.375" style="1" customWidth="1"/>
    <col min="15360" max="15361" width="8.375" style="1" customWidth="1"/>
    <col min="15362" max="15363" width="17.375" style="1" customWidth="1"/>
    <col min="15364" max="15364" width="0.375" style="1" customWidth="1"/>
    <col min="15365" max="15365" width="12.375" style="1" bestFit="1" customWidth="1"/>
    <col min="15366" max="15612" width="9.375" style="1"/>
    <col min="15613" max="15613" width="12.375" style="1" customWidth="1"/>
    <col min="15614" max="15614" width="34.375" style="1" customWidth="1"/>
    <col min="15615" max="15615" width="2.375" style="1" customWidth="1"/>
    <col min="15616" max="15617" width="8.375" style="1" customWidth="1"/>
    <col min="15618" max="15619" width="17.375" style="1" customWidth="1"/>
    <col min="15620" max="15620" width="0.375" style="1" customWidth="1"/>
    <col min="15621" max="15621" width="12.375" style="1" bestFit="1" customWidth="1"/>
    <col min="15622" max="15868" width="9.375" style="1"/>
    <col min="15869" max="15869" width="12.375" style="1" customWidth="1"/>
    <col min="15870" max="15870" width="34.375" style="1" customWidth="1"/>
    <col min="15871" max="15871" width="2.375" style="1" customWidth="1"/>
    <col min="15872" max="15873" width="8.375" style="1" customWidth="1"/>
    <col min="15874" max="15875" width="17.375" style="1" customWidth="1"/>
    <col min="15876" max="15876" width="0.375" style="1" customWidth="1"/>
    <col min="15877" max="15877" width="12.375" style="1" bestFit="1" customWidth="1"/>
    <col min="15878" max="16124" width="9.375" style="1"/>
    <col min="16125" max="16125" width="12.375" style="1" customWidth="1"/>
    <col min="16126" max="16126" width="34.375" style="1" customWidth="1"/>
    <col min="16127" max="16127" width="2.375" style="1" customWidth="1"/>
    <col min="16128" max="16129" width="8.375" style="1" customWidth="1"/>
    <col min="16130" max="16131" width="17.375" style="1" customWidth="1"/>
    <col min="16132" max="16132" width="0.375" style="1" customWidth="1"/>
    <col min="16133" max="16133" width="12.375" style="1" bestFit="1" customWidth="1"/>
    <col min="16134" max="16384" width="9.375" style="1"/>
  </cols>
  <sheetData>
    <row r="1" spans="2:10" ht="21.75" customHeight="1" x14ac:dyDescent="0.2">
      <c r="B1" s="38" t="str">
        <f>'التدفقات النقدية'!B1:I1</f>
        <v>شركة فنار الطاقة  للوقود</v>
      </c>
      <c r="C1" s="61"/>
      <c r="D1" s="156"/>
      <c r="E1" s="61"/>
      <c r="F1" s="156"/>
      <c r="G1" s="156"/>
      <c r="H1" s="61"/>
      <c r="I1" s="61"/>
      <c r="J1" s="61"/>
    </row>
    <row r="2" spans="2:10" ht="21.75" customHeight="1" x14ac:dyDescent="0.2">
      <c r="B2" s="43" t="str">
        <f>'التدفقات النقدية'!B2:I2</f>
        <v>شركة شخص واحد - شركة ذات مسئولية محدودة</v>
      </c>
      <c r="C2" s="61"/>
      <c r="D2" s="156"/>
      <c r="E2" s="61"/>
      <c r="F2" s="156"/>
      <c r="G2" s="156"/>
      <c r="H2" s="61"/>
      <c r="I2" s="61"/>
      <c r="J2" s="61"/>
    </row>
    <row r="3" spans="2:10" ht="21.75" customHeight="1" x14ac:dyDescent="0.2">
      <c r="B3" s="362" t="str">
        <f>'5-6'!B3</f>
        <v>إيضاحات حول  القوائم المالية للسنة المنتهية في 31 ديسمبر 2023م</v>
      </c>
      <c r="C3" s="63"/>
      <c r="D3" s="142"/>
      <c r="E3" s="126"/>
      <c r="F3" s="142"/>
      <c r="G3" s="142"/>
      <c r="H3" s="126"/>
      <c r="I3" s="126"/>
      <c r="J3" s="126"/>
    </row>
    <row r="4" spans="2:10" ht="21.75" customHeight="1" x14ac:dyDescent="0.2">
      <c r="B4" s="176" t="s">
        <v>21</v>
      </c>
      <c r="C4" s="62"/>
      <c r="D4" s="143"/>
      <c r="E4" s="62"/>
      <c r="F4" s="143"/>
      <c r="G4" s="143"/>
      <c r="H4" s="62"/>
      <c r="I4" s="62"/>
      <c r="J4" s="62"/>
    </row>
    <row r="5" spans="2:10" ht="7.15" customHeight="1" x14ac:dyDescent="0.2">
      <c r="B5" s="363"/>
      <c r="C5" s="126"/>
      <c r="D5" s="142"/>
      <c r="E5" s="126"/>
      <c r="F5" s="142"/>
      <c r="G5" s="142"/>
      <c r="H5" s="126"/>
      <c r="I5" s="126"/>
      <c r="J5" s="126"/>
    </row>
    <row r="6" spans="2:10" ht="18" customHeight="1" x14ac:dyDescent="0.2">
      <c r="B6" s="243" t="s">
        <v>248</v>
      </c>
      <c r="C6" s="124"/>
      <c r="D6" s="124"/>
      <c r="E6" s="126"/>
      <c r="F6" s="142"/>
      <c r="G6" s="142"/>
      <c r="H6" s="126"/>
      <c r="I6" s="126"/>
      <c r="J6" s="126"/>
    </row>
    <row r="7" spans="2:10" ht="30.75" customHeight="1" x14ac:dyDescent="0.2">
      <c r="B7" s="363"/>
      <c r="C7" s="126"/>
      <c r="D7" s="142"/>
      <c r="E7" s="126"/>
      <c r="G7" s="363"/>
      <c r="H7" s="260" t="s">
        <v>224</v>
      </c>
      <c r="I7" s="126"/>
      <c r="J7" s="369" t="str">
        <f>J19</f>
        <v>31 ديسمبر 2022م</v>
      </c>
    </row>
    <row r="8" spans="2:10" ht="19.149999999999999" hidden="1" customHeight="1" x14ac:dyDescent="0.2">
      <c r="B8" s="363" t="s">
        <v>246</v>
      </c>
      <c r="C8" s="126"/>
      <c r="D8" s="142"/>
      <c r="E8" s="126"/>
      <c r="G8" s="363"/>
      <c r="H8" s="261">
        <v>0</v>
      </c>
      <c r="I8" s="126"/>
      <c r="J8" s="261">
        <v>0</v>
      </c>
    </row>
    <row r="9" spans="2:10" ht="31.5" customHeight="1" x14ac:dyDescent="0.2">
      <c r="B9" s="363" t="s">
        <v>247</v>
      </c>
      <c r="C9" s="126"/>
      <c r="D9" s="142"/>
      <c r="E9" s="126"/>
      <c r="G9" s="363"/>
      <c r="H9" s="261">
        <v>27067</v>
      </c>
      <c r="I9" s="126"/>
      <c r="J9" s="261">
        <v>0</v>
      </c>
    </row>
    <row r="10" spans="2:10" ht="16.899999999999999" hidden="1" customHeight="1" x14ac:dyDescent="0.2">
      <c r="B10" s="363" t="s">
        <v>216</v>
      </c>
      <c r="C10" s="126"/>
      <c r="D10" s="142"/>
      <c r="E10" s="126"/>
      <c r="G10" s="363"/>
      <c r="H10" s="261">
        <v>0</v>
      </c>
      <c r="I10" s="126"/>
      <c r="J10" s="261">
        <v>0</v>
      </c>
    </row>
    <row r="11" spans="2:10" ht="19.899999999999999" customHeight="1" thickBot="1" x14ac:dyDescent="0.25">
      <c r="B11" s="363"/>
      <c r="C11" s="126"/>
      <c r="D11" s="142"/>
      <c r="E11" s="126"/>
      <c r="G11" s="363"/>
      <c r="H11" s="262">
        <f>SUM(H8:H10)</f>
        <v>27067</v>
      </c>
      <c r="I11" s="126"/>
      <c r="J11" s="262">
        <f>SUM(J8:J10)</f>
        <v>0</v>
      </c>
    </row>
    <row r="12" spans="2:10" ht="12" customHeight="1" thickTop="1" x14ac:dyDescent="0.2">
      <c r="B12" s="110"/>
      <c r="C12" s="126"/>
      <c r="D12" s="142"/>
      <c r="E12" s="126"/>
      <c r="F12" s="126"/>
      <c r="G12" s="110"/>
      <c r="H12" s="126"/>
      <c r="I12" s="126"/>
      <c r="J12" s="126"/>
    </row>
    <row r="13" spans="2:10" ht="18" customHeight="1" x14ac:dyDescent="0.2">
      <c r="B13" s="243" t="s">
        <v>249</v>
      </c>
      <c r="C13" s="124"/>
      <c r="D13" s="124"/>
      <c r="E13" s="124"/>
      <c r="F13" s="124"/>
      <c r="G13" s="124"/>
      <c r="H13" s="124"/>
      <c r="I13" s="124"/>
      <c r="J13" s="124"/>
    </row>
    <row r="14" spans="2:10" ht="8.4499999999999993" customHeight="1" x14ac:dyDescent="0.2">
      <c r="B14" s="243"/>
      <c r="C14" s="124"/>
      <c r="D14" s="124"/>
      <c r="E14" s="124"/>
      <c r="F14" s="124"/>
      <c r="G14" s="124"/>
      <c r="H14" s="124"/>
      <c r="I14" s="124"/>
      <c r="J14" s="124"/>
    </row>
    <row r="15" spans="2:10" ht="39.6" customHeight="1" x14ac:dyDescent="0.2">
      <c r="B15" s="446" t="s">
        <v>220</v>
      </c>
      <c r="C15" s="446"/>
      <c r="D15" s="446"/>
      <c r="E15" s="446"/>
      <c r="F15" s="446"/>
      <c r="G15" s="446"/>
      <c r="H15" s="446"/>
      <c r="I15" s="446"/>
      <c r="J15" s="446"/>
    </row>
    <row r="16" spans="2:10" ht="20.25" customHeight="1" x14ac:dyDescent="0.2">
      <c r="B16" s="125" t="s">
        <v>35</v>
      </c>
      <c r="C16" s="125"/>
      <c r="D16" s="125"/>
      <c r="E16" s="125"/>
      <c r="F16" s="125"/>
      <c r="G16" s="125"/>
      <c r="H16" s="125"/>
      <c r="I16" s="125"/>
      <c r="J16" s="125"/>
    </row>
    <row r="17" spans="1:14" ht="23.25" customHeight="1" x14ac:dyDescent="0.2">
      <c r="B17" s="446" t="s">
        <v>251</v>
      </c>
      <c r="C17" s="446"/>
      <c r="D17" s="446"/>
      <c r="E17" s="446"/>
      <c r="F17" s="446"/>
      <c r="G17" s="446"/>
      <c r="H17" s="446"/>
      <c r="I17" s="446"/>
      <c r="J17" s="446"/>
    </row>
    <row r="18" spans="1:14" ht="24.75" customHeight="1" x14ac:dyDescent="0.2">
      <c r="A18" s="365"/>
      <c r="B18" s="124"/>
      <c r="C18" s="124"/>
      <c r="D18" s="365"/>
      <c r="E18" s="365"/>
      <c r="F18" s="365"/>
      <c r="G18" s="365"/>
      <c r="H18" s="161" t="s">
        <v>55</v>
      </c>
      <c r="I18" s="365"/>
      <c r="J18" s="161" t="s">
        <v>55</v>
      </c>
    </row>
    <row r="19" spans="1:14" ht="29.25" customHeight="1" x14ac:dyDescent="0.2">
      <c r="B19" s="184" t="s">
        <v>36</v>
      </c>
      <c r="C19" s="161"/>
      <c r="D19" s="184" t="s">
        <v>37</v>
      </c>
      <c r="E19" s="99"/>
      <c r="F19" s="184" t="s">
        <v>38</v>
      </c>
      <c r="G19" s="161"/>
      <c r="H19" s="164" t="s">
        <v>224</v>
      </c>
      <c r="I19" s="161"/>
      <c r="J19" s="164" t="s">
        <v>206</v>
      </c>
      <c r="K19" s="119"/>
    </row>
    <row r="20" spans="1:14" ht="12" customHeight="1" x14ac:dyDescent="0.2">
      <c r="B20" s="127"/>
      <c r="C20" s="127"/>
      <c r="D20" s="127"/>
      <c r="E20" s="146"/>
      <c r="F20" s="146"/>
      <c r="G20" s="146"/>
      <c r="I20" s="146"/>
    </row>
    <row r="21" spans="1:14" ht="30" customHeight="1" x14ac:dyDescent="0.2">
      <c r="B21" s="101" t="s">
        <v>268</v>
      </c>
      <c r="C21" s="101"/>
      <c r="D21" s="146" t="s">
        <v>61</v>
      </c>
      <c r="E21" s="146"/>
      <c r="F21" s="146" t="s">
        <v>49</v>
      </c>
      <c r="G21" s="146"/>
      <c r="H21" s="160">
        <v>4340144</v>
      </c>
      <c r="I21" s="160"/>
      <c r="J21" s="160">
        <v>4571439</v>
      </c>
    </row>
    <row r="22" spans="1:14" ht="30" customHeight="1" x14ac:dyDescent="0.2">
      <c r="B22" s="127"/>
      <c r="C22" s="127"/>
      <c r="D22" s="127"/>
      <c r="E22" s="146"/>
      <c r="F22" s="146" t="s">
        <v>54</v>
      </c>
      <c r="G22" s="146"/>
      <c r="H22" s="160">
        <v>-2516142</v>
      </c>
      <c r="I22" s="146"/>
      <c r="J22" s="160">
        <v>-2982048</v>
      </c>
      <c r="N22" s="113"/>
    </row>
    <row r="23" spans="1:14" ht="30" customHeight="1" x14ac:dyDescent="0.2">
      <c r="B23" s="447" t="s">
        <v>203</v>
      </c>
      <c r="C23" s="447"/>
      <c r="D23" s="447"/>
      <c r="E23" s="447"/>
      <c r="F23" s="447"/>
      <c r="G23" s="366"/>
      <c r="H23" s="129"/>
      <c r="I23" s="365"/>
      <c r="J23" s="129"/>
    </row>
    <row r="24" spans="1:14" ht="30" customHeight="1" x14ac:dyDescent="0.2">
      <c r="B24" s="132" t="s">
        <v>204</v>
      </c>
      <c r="C24" s="1"/>
      <c r="D24" s="1"/>
      <c r="F24" s="1"/>
      <c r="G24" s="1"/>
      <c r="H24" s="193" t="s">
        <v>224</v>
      </c>
      <c r="I24" s="365"/>
      <c r="J24" s="193" t="s">
        <v>206</v>
      </c>
    </row>
    <row r="25" spans="1:14" ht="9" customHeight="1" x14ac:dyDescent="0.2">
      <c r="B25" s="132"/>
      <c r="C25" s="1"/>
      <c r="D25" s="1"/>
      <c r="F25" s="1"/>
      <c r="G25" s="1"/>
      <c r="H25" s="130"/>
      <c r="I25" s="365"/>
      <c r="J25" s="130"/>
    </row>
    <row r="26" spans="1:14" ht="30" customHeight="1" x14ac:dyDescent="0.2">
      <c r="B26" s="446" t="s">
        <v>268</v>
      </c>
      <c r="C26" s="446"/>
      <c r="D26" s="446"/>
      <c r="E26" s="365"/>
      <c r="F26" s="128"/>
      <c r="G26" s="128"/>
      <c r="H26" s="95">
        <v>12399065</v>
      </c>
      <c r="I26" s="365"/>
      <c r="J26" s="95">
        <v>10575063</v>
      </c>
    </row>
    <row r="27" spans="1:14" ht="24" customHeight="1" thickBot="1" x14ac:dyDescent="0.25">
      <c r="B27" s="128"/>
      <c r="C27" s="146"/>
      <c r="D27" s="128"/>
      <c r="E27" s="365"/>
      <c r="F27" s="130"/>
      <c r="G27" s="130"/>
      <c r="H27" s="181">
        <f>SUM(H26:H26)</f>
        <v>12399065</v>
      </c>
      <c r="I27" s="365"/>
      <c r="J27" s="181">
        <f>SUM(J26:J26)</f>
        <v>10575063</v>
      </c>
    </row>
    <row r="28" spans="1:14" ht="12" customHeight="1" thickTop="1" x14ac:dyDescent="0.2">
      <c r="B28" s="128"/>
      <c r="C28" s="146"/>
      <c r="D28" s="128"/>
      <c r="E28" s="365"/>
      <c r="F28" s="130"/>
      <c r="G28" s="130"/>
      <c r="H28" s="186"/>
      <c r="I28" s="365"/>
      <c r="J28" s="186"/>
    </row>
    <row r="29" spans="1:14" ht="24.6" customHeight="1" x14ac:dyDescent="0.2">
      <c r="B29" s="182" t="s">
        <v>250</v>
      </c>
      <c r="C29" s="146"/>
      <c r="D29" s="128"/>
      <c r="E29" s="365"/>
      <c r="F29" s="130"/>
      <c r="G29" s="130"/>
      <c r="H29" s="186"/>
      <c r="I29" s="365"/>
      <c r="J29" s="186"/>
    </row>
    <row r="30" spans="1:14" ht="30" customHeight="1" x14ac:dyDescent="0.2">
      <c r="B30" s="448" t="s">
        <v>263</v>
      </c>
      <c r="C30" s="448"/>
      <c r="D30" s="448"/>
      <c r="E30" s="448"/>
      <c r="F30" s="448"/>
      <c r="G30" s="448"/>
      <c r="H30" s="448"/>
      <c r="I30" s="448"/>
      <c r="J30" s="448"/>
      <c r="K30" s="448"/>
    </row>
    <row r="31" spans="1:14" ht="26.45" customHeight="1" x14ac:dyDescent="0.2">
      <c r="B31" s="175" t="s">
        <v>96</v>
      </c>
      <c r="C31" s="364"/>
      <c r="D31" s="166" t="s">
        <v>87</v>
      </c>
      <c r="E31" s="365"/>
      <c r="F31" s="166" t="s">
        <v>88</v>
      </c>
      <c r="G31" s="370"/>
      <c r="H31" s="175" t="s">
        <v>224</v>
      </c>
      <c r="I31" s="365"/>
      <c r="J31" s="175" t="s">
        <v>206</v>
      </c>
      <c r="K31" s="364"/>
    </row>
    <row r="32" spans="1:14" ht="30" customHeight="1" x14ac:dyDescent="0.2">
      <c r="B32" s="101" t="s">
        <v>268</v>
      </c>
      <c r="C32" s="364"/>
      <c r="D32" s="167">
        <v>1</v>
      </c>
      <c r="E32" s="365"/>
      <c r="F32" s="167">
        <v>350000</v>
      </c>
      <c r="G32" s="167"/>
      <c r="H32" s="168">
        <v>350000</v>
      </c>
      <c r="I32" s="365"/>
      <c r="J32" s="168">
        <f>F32</f>
        <v>350000</v>
      </c>
      <c r="K32" s="364"/>
    </row>
    <row r="33" spans="1:13" ht="22.15" customHeight="1" thickBot="1" x14ac:dyDescent="0.25">
      <c r="B33" s="169"/>
      <c r="D33" s="170">
        <f>SUM(D32:D32)</f>
        <v>1</v>
      </c>
      <c r="E33" s="365"/>
      <c r="F33" s="170"/>
      <c r="G33" s="370"/>
      <c r="H33" s="171">
        <f>SUM(H32:H32)</f>
        <v>350000</v>
      </c>
      <c r="I33" s="365"/>
      <c r="J33" s="171">
        <f>SUM(J32:J32)</f>
        <v>350000</v>
      </c>
    </row>
    <row r="34" spans="1:13" ht="42" customHeight="1" thickTop="1" x14ac:dyDescent="0.2">
      <c r="G34" s="371"/>
    </row>
    <row r="35" spans="1:13" ht="11.25" customHeight="1" x14ac:dyDescent="0.2">
      <c r="B35" s="100"/>
      <c r="C35" s="100"/>
      <c r="D35" s="122"/>
      <c r="E35" s="96"/>
      <c r="F35" s="122"/>
      <c r="G35" s="122"/>
    </row>
    <row r="36" spans="1:13" ht="18" customHeight="1" x14ac:dyDescent="0.2">
      <c r="B36" s="434">
        <v>18</v>
      </c>
      <c r="C36" s="434"/>
      <c r="D36" s="434"/>
      <c r="E36" s="434"/>
      <c r="F36" s="434"/>
      <c r="G36" s="434"/>
      <c r="H36" s="434"/>
      <c r="I36" s="434"/>
      <c r="J36" s="434"/>
      <c r="M36" s="113"/>
    </row>
    <row r="37" spans="1:13" ht="18" customHeight="1" x14ac:dyDescent="0.2">
      <c r="A37" s="444"/>
      <c r="B37" s="444"/>
      <c r="C37" s="444"/>
      <c r="D37" s="444"/>
      <c r="E37" s="444"/>
      <c r="F37" s="444"/>
      <c r="G37" s="444"/>
      <c r="H37" s="444"/>
      <c r="I37" s="444"/>
      <c r="J37" s="444"/>
    </row>
  </sheetData>
  <mergeCells count="7">
    <mergeCell ref="A37:J37"/>
    <mergeCell ref="B15:J15"/>
    <mergeCell ref="B17:J17"/>
    <mergeCell ref="B23:F23"/>
    <mergeCell ref="B26:D26"/>
    <mergeCell ref="B30:K30"/>
    <mergeCell ref="B36:J36"/>
  </mergeCells>
  <printOptions horizontalCentered="1"/>
  <pageMargins left="0.51181102362204722" right="0.59055118110236227" top="0.62992125984251968" bottom="0" header="0" footer="0"/>
  <pageSetup paperSize="9" scale="95" firstPageNumber="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11</vt:i4>
      </vt:variant>
      <vt:variant>
        <vt:lpstr>النطاقات المسماة</vt:lpstr>
      </vt:variant>
      <vt:variant>
        <vt:i4>10</vt:i4>
      </vt:variant>
    </vt:vector>
  </HeadingPairs>
  <TitlesOfParts>
    <vt:vector size="21" baseType="lpstr">
      <vt:lpstr>T.B</vt:lpstr>
      <vt:lpstr>المركز المالي (2)</vt:lpstr>
      <vt:lpstr>قائمة الدخل (2)</vt:lpstr>
      <vt:lpstr>قائمة التغيرات</vt:lpstr>
      <vt:lpstr>التدفقات النقدية</vt:lpstr>
      <vt:lpstr>5-6</vt:lpstr>
      <vt:lpstr>7</vt:lpstr>
      <vt:lpstr>8-9</vt:lpstr>
      <vt:lpstr>10-11 (2)</vt:lpstr>
      <vt:lpstr>12-13</vt:lpstr>
      <vt:lpstr>الزكاة الشرعية</vt:lpstr>
      <vt:lpstr>'10-11 (2)'!Print_Area</vt:lpstr>
      <vt:lpstr>'12-13'!Print_Area</vt:lpstr>
      <vt:lpstr>'5-6'!Print_Area</vt:lpstr>
      <vt:lpstr>'7'!Print_Area</vt:lpstr>
      <vt:lpstr>'8-9'!Print_Area</vt:lpstr>
      <vt:lpstr>'التدفقات النقدية'!Print_Area</vt:lpstr>
      <vt:lpstr>'الزكاة الشرعية'!Print_Area</vt:lpstr>
      <vt:lpstr>'المركز المالي (2)'!Print_Area</vt:lpstr>
      <vt:lpstr>'قائمة التغيرات'!Print_Area</vt:lpstr>
      <vt:lpstr>'قائمة الدخل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SACAD</dc:creator>
  <cp:lastModifiedBy>b.abdalla@sacadfirm-sys.com</cp:lastModifiedBy>
  <cp:lastPrinted>2024-11-04T11:15:26Z</cp:lastPrinted>
  <dcterms:created xsi:type="dcterms:W3CDTF">2021-09-06T06:19:46Z</dcterms:created>
  <dcterms:modified xsi:type="dcterms:W3CDTF">2024-11-04T11:17:45Z</dcterms:modified>
</cp:coreProperties>
</file>