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dmin-pc\التقرير اليومي للفرسان\Abu Tamim\ميزانيات2023م\خدمات الطرق2023م\الأنظمة الأمنية\"/>
    </mc:Choice>
  </mc:AlternateContent>
  <xr:revisionPtr revIDLastSave="0" documentId="13_ncr:1_{E3B2BAC6-A74D-47A7-A4A0-60F18DCE76A8}" xr6:coauthVersionLast="47" xr6:coauthVersionMax="47" xr10:uidLastSave="{00000000-0000-0000-0000-000000000000}"/>
  <bookViews>
    <workbookView xWindow="-120" yWindow="-120" windowWidth="29040" windowHeight="15840" tabRatio="742" firstSheet="1" activeTab="4" xr2:uid="{00000000-000D-0000-FFFF-FFFF00000000}"/>
  </bookViews>
  <sheets>
    <sheet name="TB" sheetId="32" r:id="rId1"/>
    <sheet name="المركز المالي" sheetId="15" r:id="rId2"/>
    <sheet name="قائمة الدخل" sheetId="16" r:id="rId3"/>
    <sheet name="قائمة التغيرات" sheetId="17" r:id="rId4"/>
    <sheet name="التدفقات النقدية" sheetId="18" r:id="rId5"/>
    <sheet name="6-5" sheetId="29" r:id="rId6"/>
    <sheet name="8-7" sheetId="19" r:id="rId7"/>
    <sheet name="ملاحظات" sheetId="33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TB!$A$6:$P$257</definedName>
    <definedName name="AuditorsReport">#REF!</definedName>
    <definedName name="Exhibit_A">#REF!</definedName>
    <definedName name="Exhibit_B">#REF!</definedName>
    <definedName name="Exhibit_c">#REF!</definedName>
    <definedName name="fdf">#REF!</definedName>
    <definedName name="k">#REF!</definedName>
    <definedName name="Notes">#REF!</definedName>
    <definedName name="Part_1">#REF!</definedName>
    <definedName name="_xlnm.Print_Area" localSheetId="5">'6-5'!$B$1:$F$28</definedName>
    <definedName name="_xlnm.Print_Area" localSheetId="0">TB!$A$1:$L$258</definedName>
    <definedName name="_xlnm.Print_Area" localSheetId="4">'التدفقات النقدية'!$A$1:$E$43</definedName>
    <definedName name="_xlnm.Print_Area" localSheetId="1">'المركز المالي'!$A$1:$G$28</definedName>
    <definedName name="_xlnm.Print_Area" localSheetId="3">'قائمة التغيرات'!$A$1:$H$26</definedName>
    <definedName name="_xlnm.Print_Area" localSheetId="2">'قائمة الدخل'!$A$1:$G$34</definedName>
    <definedName name="_xlnm.Print_Titles" localSheetId="0">TB!$1:$6</definedName>
    <definedName name="XDO_?BIRTH_DATE_EXP?">#REF!</definedName>
    <definedName name="XDO_?CF_BDLABEL?">#REF!</definedName>
    <definedName name="XDO_?CF_IQAMALABEL?">#REF!</definedName>
    <definedName name="XDO_?CF_JOINDATELABEL?">#REF!</definedName>
    <definedName name="XDO_?CF_NAMEARABICNATIONALITY?">#REF!</definedName>
    <definedName name="XDO_?CF_NINLABEL?">#REF!</definedName>
    <definedName name="XDO_?CF_OLDNINLABEL?">#REF!</definedName>
    <definedName name="XDO_?CF_SINLABEL?">#REF!</definedName>
    <definedName name="XDO_?CF_STATUS?">#REF!</definedName>
    <definedName name="XDO_?CF_STATUSLABEL?">#REF!</definedName>
    <definedName name="XDO_?CF_WAGELABEL?">#REF!</definedName>
    <definedName name="XDO_?IQAMANUMBER?">#REF!</definedName>
    <definedName name="XDO_?JOIN_DATE_EXP?">#REF!</definedName>
    <definedName name="XDO_?MAIN_HEADING?">#REF!</definedName>
    <definedName name="XDO_?MONTHLYCONTRIBUTORYWAGE?">#REF!</definedName>
    <definedName name="XDO_?NAME?">#REF!</definedName>
    <definedName name="XDO_?NEWNINUMBER?">#REF!</definedName>
    <definedName name="XDO_?OLDNINUMBER?">#REF!</definedName>
    <definedName name="XDO_?PASSPORTNUMBER?">#REF!</definedName>
    <definedName name="XDO_?SOCIALINSURANCENUMBER?">#REF!</definedName>
    <definedName name="XDO_?SUB_HEADING?">#REF!</definedName>
    <definedName name="XDO_?TOTAL_EMPLOYERS?">#REF!</definedName>
    <definedName name="XDO_CF_NAMELABEL?">#REF!</definedName>
    <definedName name="XDO_CF_NATIONALITYLABEL?">#REF!</definedName>
    <definedName name="XDO_CF_PASSPORTLABEL?">#REF!</definedName>
    <definedName name="XDO_GROUP_?G_2?">#REF!</definedName>
    <definedName name="Z_C4C54333_0C8B_484B_8210_F3D7E510C081_.wvu.Cols" localSheetId="2" hidden="1">'قائمة الدخل'!$A:$A</definedName>
    <definedName name="Z_C4C54333_0C8B_484B_8210_F3D7E510C081_.wvu.PrintTitles" localSheetId="6" hidden="1">'8-7'!#REF!</definedName>
    <definedName name="أتعابالفروع">#REF!</definedName>
    <definedName name="أجازات">#REF!</definedName>
    <definedName name="الأبراج">#REF!</definedName>
    <definedName name="الإيرادات">'[1]إيرادات مكتب الخبر'!#REF!</definedName>
    <definedName name="الدخل">'[2]قائمة الدخل'!$B$2</definedName>
    <definedName name="السابعة">#REF!</definedName>
    <definedName name="العملالأسبوعي">#REF!</definedName>
    <definedName name="المراجعةالدورية">#REF!</definedName>
    <definedName name="الميزانية">#REF!</definedName>
    <definedName name="النبذة">#REF!</definedName>
    <definedName name="إيضاح3">#REF!</definedName>
    <definedName name="إيضاح7">#REF!</definedName>
    <definedName name="إيضاح8">#REF!</definedName>
    <definedName name="تذكرةطائرة">#REF!</definedName>
    <definedName name="تصفيةموظف">#REF!</definedName>
    <definedName name="تغيرات">#REF!</definedName>
    <definedName name="تقريرأعمال">'[1]موقف العملاء'!#REF!</definedName>
    <definedName name="تقريرالمكتب">'[1]تقرير أعمال المكتب'!#REF!</definedName>
    <definedName name="تقريرشهري">'[1]موقف العملاء'!#REF!</definedName>
    <definedName name="تكاليف">#REF!</definedName>
    <definedName name="تلفوناتالعملاء">#REF!</definedName>
    <definedName name="تليفونات">#REF!</definedName>
    <definedName name="جدولزمني">#REF!</definedName>
    <definedName name="جردالخزينة">#REF!</definedName>
    <definedName name="جردالمخزون">#REF!</definedName>
    <definedName name="خالد">'[1]موقف العملاء'!#REF!</definedName>
    <definedName name="خطابتنقل">#REF!</definedName>
    <definedName name="زياراتأسبوعي">#REF!</definedName>
    <definedName name="زياراتالعملاء">#REF!</definedName>
    <definedName name="سامي">#REF!</definedName>
    <definedName name="سندصرف">#REF!</definedName>
    <definedName name="شى62">'[3]ميزان المراجعة'!#REF!</definedName>
    <definedName name="ص.راتب">#REF!</definedName>
    <definedName name="صرفعمولة">#REF!</definedName>
    <definedName name="عملاءالمكتب">'[4]كشف بعملاء المكتب'!#REF!</definedName>
    <definedName name="ك.الحضور">#REF!</definedName>
    <definedName name="كشفتفريغ">#REF!</definedName>
    <definedName name="كمك">#REF!</definedName>
    <definedName name="م.المراجعةالنهائية">#REF!</definedName>
    <definedName name="م.المكاتب">#REF!</definedName>
    <definedName name="م.بالمستودع">#REF!</definedName>
    <definedName name="مراسلاتالعملاء">#REF!</definedName>
    <definedName name="موقفالعملاء">#REF!</definedName>
    <definedName name="ن.سيارة">#REF!</definedName>
    <definedName name="نبذة">#REF!</definedName>
    <definedName name="نوعالخدمة">#REF!</definedName>
  </definedNames>
  <calcPr calcId="191029"/>
  <customWorkbookViews>
    <customWorkbookView name="SACAD OFFICE - Personal View" guid="{C4C54333-0C8B-484B-8210-F3D7E510C081}" mergeInterval="0" personalView="1" maximized="1" xWindow="-8" yWindow="-8" windowWidth="1936" windowHeight="1048" activeSheetId="1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9" l="1"/>
  <c r="F9" i="29" l="1"/>
  <c r="D9" i="29"/>
  <c r="E10" i="15" s="1"/>
  <c r="N14" i="16" l="1"/>
  <c r="D258" i="32" l="1"/>
  <c r="E258" i="32"/>
  <c r="F258" i="32"/>
  <c r="I258" i="32"/>
  <c r="J258" i="32"/>
  <c r="K258" i="32"/>
  <c r="L258" i="32"/>
  <c r="C258" i="32"/>
  <c r="N8" i="32"/>
  <c r="O8" i="32"/>
  <c r="P8" i="32"/>
  <c r="N9" i="32"/>
  <c r="O9" i="32"/>
  <c r="P9" i="32"/>
  <c r="N10" i="32"/>
  <c r="O10" i="32"/>
  <c r="P10" i="32"/>
  <c r="N11" i="32"/>
  <c r="O11" i="32"/>
  <c r="P11" i="32"/>
  <c r="N12" i="32"/>
  <c r="O12" i="32"/>
  <c r="P12" i="32"/>
  <c r="N13" i="32"/>
  <c r="O13" i="32"/>
  <c r="P13" i="32"/>
  <c r="N14" i="32"/>
  <c r="O14" i="32"/>
  <c r="P14" i="32"/>
  <c r="N15" i="32"/>
  <c r="O15" i="32"/>
  <c r="P15" i="32"/>
  <c r="N16" i="32"/>
  <c r="O16" i="32"/>
  <c r="P16" i="32"/>
  <c r="N17" i="32"/>
  <c r="O17" i="32"/>
  <c r="P17" i="32"/>
  <c r="N18" i="32"/>
  <c r="O18" i="32"/>
  <c r="P18" i="32"/>
  <c r="N19" i="32"/>
  <c r="O19" i="32"/>
  <c r="P19" i="32"/>
  <c r="N20" i="32"/>
  <c r="O20" i="32"/>
  <c r="P20" i="32"/>
  <c r="N21" i="32"/>
  <c r="O21" i="32"/>
  <c r="P21" i="32"/>
  <c r="N22" i="32"/>
  <c r="O22" i="32"/>
  <c r="P22" i="32"/>
  <c r="N23" i="32"/>
  <c r="O23" i="32"/>
  <c r="P23" i="32"/>
  <c r="N24" i="32"/>
  <c r="O24" i="32"/>
  <c r="P24" i="32"/>
  <c r="N25" i="32"/>
  <c r="O25" i="32"/>
  <c r="P25" i="32"/>
  <c r="N26" i="32"/>
  <c r="O26" i="32"/>
  <c r="P26" i="32"/>
  <c r="N27" i="32"/>
  <c r="O27" i="32"/>
  <c r="P27" i="32"/>
  <c r="N28" i="32"/>
  <c r="O28" i="32"/>
  <c r="P28" i="32"/>
  <c r="N29" i="32"/>
  <c r="O29" i="32"/>
  <c r="P29" i="32"/>
  <c r="N30" i="32"/>
  <c r="O30" i="32"/>
  <c r="P30" i="32"/>
  <c r="N31" i="32"/>
  <c r="O31" i="32"/>
  <c r="P31" i="32"/>
  <c r="N32" i="32"/>
  <c r="O32" i="32"/>
  <c r="P32" i="32"/>
  <c r="N33" i="32"/>
  <c r="O33" i="32"/>
  <c r="P33" i="32"/>
  <c r="N34" i="32"/>
  <c r="O34" i="32"/>
  <c r="P34" i="32"/>
  <c r="N35" i="32"/>
  <c r="O35" i="32"/>
  <c r="P35" i="32"/>
  <c r="N36" i="32"/>
  <c r="O36" i="32"/>
  <c r="P36" i="32"/>
  <c r="N37" i="32"/>
  <c r="O37" i="32"/>
  <c r="P37" i="32"/>
  <c r="N38" i="32"/>
  <c r="O38" i="32"/>
  <c r="P38" i="32"/>
  <c r="N39" i="32"/>
  <c r="O39" i="32"/>
  <c r="P39" i="32"/>
  <c r="N40" i="32"/>
  <c r="O40" i="32"/>
  <c r="P40" i="32"/>
  <c r="N41" i="32"/>
  <c r="O41" i="32"/>
  <c r="P41" i="32"/>
  <c r="N42" i="32"/>
  <c r="O42" i="32"/>
  <c r="P42" i="32"/>
  <c r="N43" i="32"/>
  <c r="O43" i="32"/>
  <c r="P43" i="32"/>
  <c r="N44" i="32"/>
  <c r="O44" i="32"/>
  <c r="P44" i="32"/>
  <c r="N45" i="32"/>
  <c r="O45" i="32"/>
  <c r="P45" i="32"/>
  <c r="N46" i="32"/>
  <c r="O46" i="32"/>
  <c r="P46" i="32"/>
  <c r="N47" i="32"/>
  <c r="O47" i="32"/>
  <c r="P47" i="32"/>
  <c r="N48" i="32"/>
  <c r="O48" i="32"/>
  <c r="P48" i="32"/>
  <c r="N49" i="32"/>
  <c r="O49" i="32"/>
  <c r="P49" i="32"/>
  <c r="N50" i="32"/>
  <c r="O50" i="32"/>
  <c r="P50" i="32"/>
  <c r="N51" i="32"/>
  <c r="O51" i="32"/>
  <c r="P51" i="32"/>
  <c r="N52" i="32"/>
  <c r="O52" i="32"/>
  <c r="P52" i="32"/>
  <c r="N53" i="32"/>
  <c r="O53" i="32"/>
  <c r="P53" i="32"/>
  <c r="N54" i="32"/>
  <c r="O54" i="32"/>
  <c r="P54" i="32"/>
  <c r="N55" i="32"/>
  <c r="O55" i="32"/>
  <c r="P55" i="32"/>
  <c r="N56" i="32"/>
  <c r="O56" i="32"/>
  <c r="P56" i="32"/>
  <c r="N57" i="32"/>
  <c r="O57" i="32"/>
  <c r="P57" i="32"/>
  <c r="N58" i="32"/>
  <c r="O58" i="32"/>
  <c r="P58" i="32"/>
  <c r="N59" i="32"/>
  <c r="O59" i="32"/>
  <c r="P59" i="32"/>
  <c r="N60" i="32"/>
  <c r="O60" i="32"/>
  <c r="P60" i="32"/>
  <c r="N61" i="32"/>
  <c r="O61" i="32"/>
  <c r="P61" i="32"/>
  <c r="N62" i="32"/>
  <c r="O62" i="32"/>
  <c r="P62" i="32"/>
  <c r="N63" i="32"/>
  <c r="O63" i="32"/>
  <c r="P63" i="32"/>
  <c r="N64" i="32"/>
  <c r="O64" i="32"/>
  <c r="P64" i="32"/>
  <c r="N65" i="32"/>
  <c r="O65" i="32"/>
  <c r="P65" i="32"/>
  <c r="N66" i="32"/>
  <c r="O66" i="32"/>
  <c r="P66" i="32"/>
  <c r="N67" i="32"/>
  <c r="O67" i="32"/>
  <c r="P67" i="32"/>
  <c r="N68" i="32"/>
  <c r="O68" i="32"/>
  <c r="P68" i="32"/>
  <c r="N69" i="32"/>
  <c r="O69" i="32"/>
  <c r="P69" i="32"/>
  <c r="N70" i="32"/>
  <c r="O70" i="32"/>
  <c r="P70" i="32"/>
  <c r="N71" i="32"/>
  <c r="O71" i="32"/>
  <c r="P71" i="32"/>
  <c r="N72" i="32"/>
  <c r="O72" i="32"/>
  <c r="P72" i="32"/>
  <c r="N73" i="32"/>
  <c r="O73" i="32"/>
  <c r="P73" i="32"/>
  <c r="N74" i="32"/>
  <c r="O74" i="32"/>
  <c r="P74" i="32"/>
  <c r="N75" i="32"/>
  <c r="O75" i="32"/>
  <c r="P75" i="32"/>
  <c r="N76" i="32"/>
  <c r="O76" i="32"/>
  <c r="P76" i="32"/>
  <c r="N77" i="32"/>
  <c r="O77" i="32"/>
  <c r="P77" i="32"/>
  <c r="N78" i="32"/>
  <c r="O78" i="32"/>
  <c r="P78" i="32"/>
  <c r="N79" i="32"/>
  <c r="O79" i="32"/>
  <c r="P79" i="32"/>
  <c r="N80" i="32"/>
  <c r="O80" i="32"/>
  <c r="P80" i="32"/>
  <c r="N81" i="32"/>
  <c r="O81" i="32"/>
  <c r="P81" i="32"/>
  <c r="N82" i="32"/>
  <c r="O82" i="32"/>
  <c r="P82" i="32"/>
  <c r="N83" i="32"/>
  <c r="O83" i="32"/>
  <c r="P83" i="32"/>
  <c r="N84" i="32"/>
  <c r="O84" i="32"/>
  <c r="P84" i="32"/>
  <c r="N85" i="32"/>
  <c r="O85" i="32"/>
  <c r="P85" i="32"/>
  <c r="N86" i="32"/>
  <c r="O86" i="32"/>
  <c r="P86" i="32"/>
  <c r="N87" i="32"/>
  <c r="O87" i="32"/>
  <c r="P87" i="32"/>
  <c r="N88" i="32"/>
  <c r="O88" i="32"/>
  <c r="P88" i="32"/>
  <c r="N89" i="32"/>
  <c r="O89" i="32"/>
  <c r="P89" i="32"/>
  <c r="N90" i="32"/>
  <c r="O90" i="32"/>
  <c r="P90" i="32"/>
  <c r="N91" i="32"/>
  <c r="O91" i="32"/>
  <c r="P91" i="32"/>
  <c r="N92" i="32"/>
  <c r="O92" i="32"/>
  <c r="P92" i="32"/>
  <c r="N93" i="32"/>
  <c r="O93" i="32"/>
  <c r="P93" i="32"/>
  <c r="N94" i="32"/>
  <c r="O94" i="32"/>
  <c r="P94" i="32"/>
  <c r="N95" i="32"/>
  <c r="O95" i="32"/>
  <c r="P95" i="32"/>
  <c r="N96" i="32"/>
  <c r="O96" i="32"/>
  <c r="P96" i="32"/>
  <c r="N97" i="32"/>
  <c r="O97" i="32"/>
  <c r="P97" i="32"/>
  <c r="N98" i="32"/>
  <c r="O98" i="32"/>
  <c r="P98" i="32"/>
  <c r="N99" i="32"/>
  <c r="O99" i="32"/>
  <c r="P99" i="32"/>
  <c r="N100" i="32"/>
  <c r="O100" i="32"/>
  <c r="P100" i="32"/>
  <c r="N101" i="32"/>
  <c r="O101" i="32"/>
  <c r="P101" i="32"/>
  <c r="N102" i="32"/>
  <c r="O102" i="32"/>
  <c r="P102" i="32"/>
  <c r="N103" i="32"/>
  <c r="O103" i="32"/>
  <c r="P103" i="32"/>
  <c r="N104" i="32"/>
  <c r="O104" i="32"/>
  <c r="P104" i="32"/>
  <c r="N105" i="32"/>
  <c r="O105" i="32"/>
  <c r="P105" i="32"/>
  <c r="N106" i="32"/>
  <c r="O106" i="32"/>
  <c r="P106" i="32"/>
  <c r="N107" i="32"/>
  <c r="O107" i="32"/>
  <c r="P107" i="32"/>
  <c r="N108" i="32"/>
  <c r="O108" i="32"/>
  <c r="P108" i="32"/>
  <c r="M109" i="32"/>
  <c r="N109" i="32"/>
  <c r="O109" i="32"/>
  <c r="P109" i="32"/>
  <c r="N110" i="32"/>
  <c r="O110" i="32"/>
  <c r="P110" i="32"/>
  <c r="N111" i="32"/>
  <c r="O111" i="32"/>
  <c r="P111" i="32"/>
  <c r="N112" i="32"/>
  <c r="O112" i="32"/>
  <c r="P112" i="32"/>
  <c r="N113" i="32"/>
  <c r="O113" i="32"/>
  <c r="P113" i="32"/>
  <c r="N114" i="32"/>
  <c r="O114" i="32"/>
  <c r="P114" i="32"/>
  <c r="N115" i="32"/>
  <c r="O115" i="32"/>
  <c r="P115" i="32"/>
  <c r="N116" i="32"/>
  <c r="O116" i="32"/>
  <c r="P116" i="32"/>
  <c r="N117" i="32"/>
  <c r="O117" i="32"/>
  <c r="P117" i="32"/>
  <c r="N118" i="32"/>
  <c r="O118" i="32"/>
  <c r="P118" i="32"/>
  <c r="N119" i="32"/>
  <c r="O119" i="32"/>
  <c r="P119" i="32"/>
  <c r="N120" i="32"/>
  <c r="O120" i="32"/>
  <c r="P120" i="32"/>
  <c r="N121" i="32"/>
  <c r="O121" i="32"/>
  <c r="P121" i="32"/>
  <c r="N122" i="32"/>
  <c r="O122" i="32"/>
  <c r="P122" i="32"/>
  <c r="N123" i="32"/>
  <c r="O123" i="32"/>
  <c r="P123" i="32"/>
  <c r="N124" i="32"/>
  <c r="O124" i="32"/>
  <c r="P124" i="32"/>
  <c r="N125" i="32"/>
  <c r="O125" i="32"/>
  <c r="P125" i="32"/>
  <c r="N126" i="32"/>
  <c r="O126" i="32"/>
  <c r="P126" i="32"/>
  <c r="N127" i="32"/>
  <c r="O127" i="32"/>
  <c r="P127" i="32"/>
  <c r="N128" i="32"/>
  <c r="O128" i="32"/>
  <c r="P128" i="32"/>
  <c r="N129" i="32"/>
  <c r="O129" i="32"/>
  <c r="P129" i="32"/>
  <c r="N130" i="32"/>
  <c r="O130" i="32"/>
  <c r="P130" i="32"/>
  <c r="N131" i="32"/>
  <c r="O131" i="32"/>
  <c r="P131" i="32"/>
  <c r="N132" i="32"/>
  <c r="O132" i="32"/>
  <c r="P132" i="32"/>
  <c r="N133" i="32"/>
  <c r="O133" i="32"/>
  <c r="P133" i="32"/>
  <c r="N134" i="32"/>
  <c r="O134" i="32"/>
  <c r="P134" i="32"/>
  <c r="N135" i="32"/>
  <c r="O135" i="32"/>
  <c r="P135" i="32"/>
  <c r="N136" i="32"/>
  <c r="O136" i="32"/>
  <c r="P136" i="32"/>
  <c r="N137" i="32"/>
  <c r="O137" i="32"/>
  <c r="P137" i="32"/>
  <c r="N138" i="32"/>
  <c r="O138" i="32"/>
  <c r="P138" i="32"/>
  <c r="N139" i="32"/>
  <c r="O139" i="32"/>
  <c r="P139" i="32"/>
  <c r="N140" i="32"/>
  <c r="O140" i="32"/>
  <c r="P140" i="32"/>
  <c r="N141" i="32"/>
  <c r="O141" i="32"/>
  <c r="P141" i="32"/>
  <c r="N142" i="32"/>
  <c r="O142" i="32"/>
  <c r="P142" i="32"/>
  <c r="N143" i="32"/>
  <c r="O143" i="32"/>
  <c r="P143" i="32"/>
  <c r="N144" i="32"/>
  <c r="O144" i="32"/>
  <c r="P144" i="32"/>
  <c r="N145" i="32"/>
  <c r="O145" i="32"/>
  <c r="P145" i="32"/>
  <c r="N146" i="32"/>
  <c r="O146" i="32"/>
  <c r="P146" i="32"/>
  <c r="N147" i="32"/>
  <c r="O147" i="32"/>
  <c r="P147" i="32"/>
  <c r="N148" i="32"/>
  <c r="O148" i="32"/>
  <c r="P148" i="32"/>
  <c r="N149" i="32"/>
  <c r="O149" i="32"/>
  <c r="P149" i="32"/>
  <c r="N150" i="32"/>
  <c r="O150" i="32"/>
  <c r="P150" i="32"/>
  <c r="N151" i="32"/>
  <c r="O151" i="32"/>
  <c r="P151" i="32"/>
  <c r="N152" i="32"/>
  <c r="O152" i="32"/>
  <c r="P152" i="32"/>
  <c r="N153" i="32"/>
  <c r="O153" i="32"/>
  <c r="P153" i="32"/>
  <c r="N154" i="32"/>
  <c r="O154" i="32"/>
  <c r="P154" i="32"/>
  <c r="N155" i="32"/>
  <c r="O155" i="32"/>
  <c r="P155" i="32"/>
  <c r="N156" i="32"/>
  <c r="O156" i="32"/>
  <c r="P156" i="32"/>
  <c r="N157" i="32"/>
  <c r="O157" i="32"/>
  <c r="P157" i="32"/>
  <c r="N158" i="32"/>
  <c r="O158" i="32"/>
  <c r="P158" i="32"/>
  <c r="N159" i="32"/>
  <c r="O159" i="32"/>
  <c r="P159" i="32"/>
  <c r="N160" i="32"/>
  <c r="O160" i="32"/>
  <c r="P160" i="32"/>
  <c r="N161" i="32"/>
  <c r="O161" i="32"/>
  <c r="P161" i="32"/>
  <c r="N162" i="32"/>
  <c r="O162" i="32"/>
  <c r="P162" i="32"/>
  <c r="N163" i="32"/>
  <c r="O163" i="32"/>
  <c r="P163" i="32"/>
  <c r="N164" i="32"/>
  <c r="O164" i="32"/>
  <c r="P164" i="32"/>
  <c r="N165" i="32"/>
  <c r="O165" i="32"/>
  <c r="P165" i="32"/>
  <c r="N166" i="32"/>
  <c r="O166" i="32"/>
  <c r="P166" i="32"/>
  <c r="N167" i="32"/>
  <c r="O167" i="32"/>
  <c r="P167" i="32"/>
  <c r="N168" i="32"/>
  <c r="O168" i="32"/>
  <c r="P168" i="32"/>
  <c r="N169" i="32"/>
  <c r="O169" i="32"/>
  <c r="P169" i="32"/>
  <c r="N170" i="32"/>
  <c r="O170" i="32"/>
  <c r="P170" i="32"/>
  <c r="N171" i="32"/>
  <c r="O171" i="32"/>
  <c r="P171" i="32"/>
  <c r="N172" i="32"/>
  <c r="O172" i="32"/>
  <c r="P172" i="32"/>
  <c r="N173" i="32"/>
  <c r="O173" i="32"/>
  <c r="P173" i="32"/>
  <c r="N174" i="32"/>
  <c r="O174" i="32"/>
  <c r="P174" i="32"/>
  <c r="N175" i="32"/>
  <c r="O175" i="32"/>
  <c r="P175" i="32"/>
  <c r="N176" i="32"/>
  <c r="O176" i="32"/>
  <c r="P176" i="32"/>
  <c r="N177" i="32"/>
  <c r="O177" i="32"/>
  <c r="P177" i="32"/>
  <c r="N178" i="32"/>
  <c r="O178" i="32"/>
  <c r="P178" i="32"/>
  <c r="N179" i="32"/>
  <c r="O179" i="32"/>
  <c r="P179" i="32"/>
  <c r="N180" i="32"/>
  <c r="O180" i="32"/>
  <c r="P180" i="32"/>
  <c r="N181" i="32"/>
  <c r="O181" i="32"/>
  <c r="P181" i="32"/>
  <c r="N182" i="32"/>
  <c r="O182" i="32"/>
  <c r="P182" i="32"/>
  <c r="N183" i="32"/>
  <c r="O183" i="32"/>
  <c r="P183" i="32"/>
  <c r="N184" i="32"/>
  <c r="O184" i="32"/>
  <c r="P184" i="32"/>
  <c r="N185" i="32"/>
  <c r="O185" i="32"/>
  <c r="P185" i="32"/>
  <c r="N186" i="32"/>
  <c r="O186" i="32"/>
  <c r="P186" i="32"/>
  <c r="N187" i="32"/>
  <c r="O187" i="32"/>
  <c r="P187" i="32"/>
  <c r="N188" i="32"/>
  <c r="O188" i="32"/>
  <c r="P188" i="32"/>
  <c r="N189" i="32"/>
  <c r="O189" i="32"/>
  <c r="P189" i="32"/>
  <c r="N190" i="32"/>
  <c r="O190" i="32"/>
  <c r="P190" i="32"/>
  <c r="N191" i="32"/>
  <c r="O191" i="32"/>
  <c r="P191" i="32"/>
  <c r="N192" i="32"/>
  <c r="O192" i="32"/>
  <c r="P192" i="32"/>
  <c r="N193" i="32"/>
  <c r="O193" i="32"/>
  <c r="P193" i="32"/>
  <c r="N194" i="32"/>
  <c r="O194" i="32"/>
  <c r="P194" i="32"/>
  <c r="N195" i="32"/>
  <c r="O195" i="32"/>
  <c r="P195" i="32"/>
  <c r="N196" i="32"/>
  <c r="O196" i="32"/>
  <c r="P196" i="32"/>
  <c r="N197" i="32"/>
  <c r="O197" i="32"/>
  <c r="P197" i="32"/>
  <c r="N198" i="32"/>
  <c r="O198" i="32"/>
  <c r="P198" i="32"/>
  <c r="N199" i="32"/>
  <c r="O199" i="32"/>
  <c r="P199" i="32"/>
  <c r="N200" i="32"/>
  <c r="O200" i="32"/>
  <c r="P200" i="32"/>
  <c r="N201" i="32"/>
  <c r="O201" i="32"/>
  <c r="P201" i="32"/>
  <c r="N202" i="32"/>
  <c r="O202" i="32"/>
  <c r="P202" i="32"/>
  <c r="N203" i="32"/>
  <c r="O203" i="32"/>
  <c r="P203" i="32"/>
  <c r="N204" i="32"/>
  <c r="O204" i="32"/>
  <c r="P204" i="32"/>
  <c r="N205" i="32"/>
  <c r="O205" i="32"/>
  <c r="P205" i="32"/>
  <c r="N206" i="32"/>
  <c r="O206" i="32"/>
  <c r="P206" i="32"/>
  <c r="N207" i="32"/>
  <c r="O207" i="32"/>
  <c r="P207" i="32"/>
  <c r="N208" i="32"/>
  <c r="O208" i="32"/>
  <c r="P208" i="32"/>
  <c r="N209" i="32"/>
  <c r="O209" i="32"/>
  <c r="P209" i="32"/>
  <c r="N210" i="32"/>
  <c r="O210" i="32"/>
  <c r="P210" i="32"/>
  <c r="N211" i="32"/>
  <c r="O211" i="32"/>
  <c r="P211" i="32"/>
  <c r="N212" i="32"/>
  <c r="O212" i="32"/>
  <c r="P212" i="32"/>
  <c r="N213" i="32"/>
  <c r="O213" i="32"/>
  <c r="P213" i="32"/>
  <c r="N214" i="32"/>
  <c r="O214" i="32"/>
  <c r="P214" i="32"/>
  <c r="N215" i="32"/>
  <c r="O215" i="32"/>
  <c r="P215" i="32"/>
  <c r="N216" i="32"/>
  <c r="O216" i="32"/>
  <c r="P216" i="32"/>
  <c r="N217" i="32"/>
  <c r="O217" i="32"/>
  <c r="P217" i="32"/>
  <c r="N218" i="32"/>
  <c r="O218" i="32"/>
  <c r="P218" i="32"/>
  <c r="N219" i="32"/>
  <c r="O219" i="32"/>
  <c r="P219" i="32"/>
  <c r="N220" i="32"/>
  <c r="O220" i="32"/>
  <c r="P220" i="32"/>
  <c r="N221" i="32"/>
  <c r="O221" i="32"/>
  <c r="P221" i="32"/>
  <c r="N222" i="32"/>
  <c r="O222" i="32"/>
  <c r="P222" i="32"/>
  <c r="N223" i="32"/>
  <c r="O223" i="32"/>
  <c r="J24" i="19" s="1"/>
  <c r="P223" i="32"/>
  <c r="N224" i="32"/>
  <c r="O224" i="32"/>
  <c r="P224" i="32"/>
  <c r="N225" i="32"/>
  <c r="O225" i="32"/>
  <c r="P225" i="32"/>
  <c r="N226" i="32"/>
  <c r="O226" i="32"/>
  <c r="P226" i="32"/>
  <c r="N227" i="32"/>
  <c r="O227" i="32"/>
  <c r="P227" i="32"/>
  <c r="N228" i="32"/>
  <c r="O228" i="32"/>
  <c r="P228" i="32"/>
  <c r="N229" i="32"/>
  <c r="O229" i="32"/>
  <c r="P229" i="32"/>
  <c r="N230" i="32"/>
  <c r="O230" i="32"/>
  <c r="P230" i="32"/>
  <c r="N231" i="32"/>
  <c r="O231" i="32"/>
  <c r="P231" i="32"/>
  <c r="N232" i="32"/>
  <c r="O232" i="32"/>
  <c r="P232" i="32"/>
  <c r="N233" i="32"/>
  <c r="O233" i="32"/>
  <c r="P233" i="32"/>
  <c r="N234" i="32"/>
  <c r="O234" i="32"/>
  <c r="P234" i="32"/>
  <c r="N235" i="32"/>
  <c r="O235" i="32"/>
  <c r="P235" i="32"/>
  <c r="N236" i="32"/>
  <c r="O236" i="32"/>
  <c r="P236" i="32"/>
  <c r="N237" i="32"/>
  <c r="O237" i="32"/>
  <c r="P237" i="32"/>
  <c r="N238" i="32"/>
  <c r="O238" i="32"/>
  <c r="P238" i="32"/>
  <c r="N239" i="32"/>
  <c r="O239" i="32"/>
  <c r="P239" i="32"/>
  <c r="N240" i="32"/>
  <c r="O240" i="32"/>
  <c r="P240" i="32"/>
  <c r="N241" i="32"/>
  <c r="O241" i="32"/>
  <c r="P241" i="32"/>
  <c r="N242" i="32"/>
  <c r="O242" i="32"/>
  <c r="P242" i="32"/>
  <c r="N243" i="32"/>
  <c r="O243" i="32"/>
  <c r="P243" i="32"/>
  <c r="N244" i="32"/>
  <c r="O244" i="32"/>
  <c r="P244" i="32"/>
  <c r="N245" i="32"/>
  <c r="O245" i="32"/>
  <c r="P245" i="32"/>
  <c r="N246" i="32"/>
  <c r="O246" i="32"/>
  <c r="P246" i="32"/>
  <c r="N247" i="32"/>
  <c r="O247" i="32"/>
  <c r="P247" i="32"/>
  <c r="N248" i="32"/>
  <c r="O248" i="32"/>
  <c r="P248" i="32"/>
  <c r="N249" i="32"/>
  <c r="O249" i="32"/>
  <c r="P249" i="32"/>
  <c r="N250" i="32"/>
  <c r="O250" i="32"/>
  <c r="P250" i="32"/>
  <c r="N251" i="32"/>
  <c r="O251" i="32"/>
  <c r="P251" i="32"/>
  <c r="N252" i="32"/>
  <c r="O252" i="32"/>
  <c r="P252" i="32"/>
  <c r="N253" i="32"/>
  <c r="O253" i="32"/>
  <c r="P253" i="32"/>
  <c r="N254" i="32"/>
  <c r="O254" i="32"/>
  <c r="P254" i="32"/>
  <c r="N255" i="32"/>
  <c r="O255" i="32"/>
  <c r="P255" i="32"/>
  <c r="N256" i="32"/>
  <c r="O256" i="32"/>
  <c r="P256" i="32"/>
  <c r="N257" i="32"/>
  <c r="O257" i="32"/>
  <c r="P257" i="32"/>
  <c r="M262" i="32"/>
  <c r="P7" i="32"/>
  <c r="O7" i="32"/>
  <c r="N7" i="32"/>
  <c r="H13" i="19" l="1"/>
  <c r="N20" i="19" s="1"/>
  <c r="P258" i="32"/>
  <c r="D14" i="29"/>
  <c r="N16" i="19"/>
  <c r="N25" i="19"/>
  <c r="N258" i="32"/>
  <c r="O258" i="32"/>
  <c r="N5" i="32"/>
  <c r="O5" i="32"/>
  <c r="P5" i="32"/>
  <c r="E19" i="18" l="1"/>
  <c r="D14" i="17"/>
  <c r="D15" i="17" s="1"/>
  <c r="G18" i="15" s="1"/>
  <c r="H18" i="17"/>
  <c r="H11" i="17"/>
  <c r="H13" i="17"/>
  <c r="B6" i="18"/>
  <c r="B6" i="17"/>
  <c r="D20" i="17" l="1"/>
  <c r="H257" i="32"/>
  <c r="G257" i="32"/>
  <c r="H256" i="32"/>
  <c r="G256" i="32"/>
  <c r="H255" i="32"/>
  <c r="G255" i="32"/>
  <c r="H254" i="32"/>
  <c r="G254" i="32"/>
  <c r="H253" i="32"/>
  <c r="G253" i="32"/>
  <c r="H252" i="32"/>
  <c r="G252" i="32"/>
  <c r="H251" i="32"/>
  <c r="G251" i="32"/>
  <c r="H250" i="32"/>
  <c r="G250" i="32"/>
  <c r="H249" i="32"/>
  <c r="G249" i="32"/>
  <c r="H248" i="32"/>
  <c r="G248" i="32"/>
  <c r="H247" i="32"/>
  <c r="G247" i="32"/>
  <c r="H246" i="32"/>
  <c r="G246" i="32"/>
  <c r="H245" i="32"/>
  <c r="G245" i="32"/>
  <c r="H244" i="32"/>
  <c r="G244" i="32"/>
  <c r="H243" i="32"/>
  <c r="G243" i="32"/>
  <c r="H242" i="32"/>
  <c r="G242" i="32"/>
  <c r="H241" i="32"/>
  <c r="G241" i="32"/>
  <c r="H240" i="32"/>
  <c r="G240" i="32"/>
  <c r="H239" i="32"/>
  <c r="G239" i="32"/>
  <c r="H238" i="32"/>
  <c r="G238" i="32"/>
  <c r="H237" i="32"/>
  <c r="G237" i="32"/>
  <c r="H236" i="32"/>
  <c r="G236" i="32"/>
  <c r="H235" i="32"/>
  <c r="G235" i="32"/>
  <c r="H234" i="32"/>
  <c r="G234" i="32"/>
  <c r="H233" i="32"/>
  <c r="G233" i="32"/>
  <c r="H232" i="32"/>
  <c r="G232" i="32"/>
  <c r="H231" i="32"/>
  <c r="G231" i="32"/>
  <c r="H230" i="32"/>
  <c r="G230" i="32"/>
  <c r="H229" i="32"/>
  <c r="G229" i="32"/>
  <c r="H228" i="32"/>
  <c r="G228" i="32"/>
  <c r="H227" i="32"/>
  <c r="G227" i="32"/>
  <c r="H226" i="32"/>
  <c r="G226" i="32"/>
  <c r="H225" i="32"/>
  <c r="G225" i="32"/>
  <c r="H224" i="32"/>
  <c r="G224" i="32"/>
  <c r="H223" i="32"/>
  <c r="G223" i="32"/>
  <c r="H222" i="32"/>
  <c r="G222" i="32"/>
  <c r="H221" i="32"/>
  <c r="G221" i="32"/>
  <c r="H220" i="32"/>
  <c r="G220" i="32"/>
  <c r="H219" i="32"/>
  <c r="G219" i="32"/>
  <c r="H218" i="32"/>
  <c r="G218" i="32"/>
  <c r="H217" i="32"/>
  <c r="G217" i="32"/>
  <c r="H216" i="32"/>
  <c r="G216" i="32"/>
  <c r="H215" i="32"/>
  <c r="G215" i="32"/>
  <c r="H214" i="32"/>
  <c r="G214" i="32"/>
  <c r="H213" i="32"/>
  <c r="G213" i="32"/>
  <c r="H212" i="32"/>
  <c r="G212" i="32"/>
  <c r="H211" i="32"/>
  <c r="G211" i="32"/>
  <c r="H210" i="32"/>
  <c r="G210" i="32"/>
  <c r="H209" i="32"/>
  <c r="G209" i="32"/>
  <c r="H208" i="32"/>
  <c r="G208" i="32"/>
  <c r="H207" i="32"/>
  <c r="G207" i="32"/>
  <c r="H206" i="32"/>
  <c r="G206" i="32"/>
  <c r="H205" i="32"/>
  <c r="G205" i="32"/>
  <c r="H204" i="32"/>
  <c r="G204" i="32"/>
  <c r="H203" i="32"/>
  <c r="G203" i="32"/>
  <c r="H202" i="32"/>
  <c r="G202" i="32"/>
  <c r="H201" i="32"/>
  <c r="G201" i="32"/>
  <c r="H200" i="32"/>
  <c r="G200" i="32"/>
  <c r="H199" i="32"/>
  <c r="G199" i="32"/>
  <c r="H198" i="32"/>
  <c r="G198" i="32"/>
  <c r="H197" i="32"/>
  <c r="G197" i="32"/>
  <c r="H196" i="32"/>
  <c r="G196" i="32"/>
  <c r="H195" i="32"/>
  <c r="G195" i="32"/>
  <c r="H194" i="32"/>
  <c r="G194" i="32"/>
  <c r="H193" i="32"/>
  <c r="G193" i="32"/>
  <c r="H192" i="32"/>
  <c r="G192" i="32"/>
  <c r="H191" i="32"/>
  <c r="G191" i="32"/>
  <c r="H190" i="32"/>
  <c r="G190" i="32"/>
  <c r="H189" i="32"/>
  <c r="G189" i="32"/>
  <c r="H188" i="32"/>
  <c r="G188" i="32"/>
  <c r="H187" i="32"/>
  <c r="G187" i="32"/>
  <c r="H186" i="32"/>
  <c r="G186" i="32"/>
  <c r="H185" i="32"/>
  <c r="G185" i="32"/>
  <c r="H184" i="32"/>
  <c r="G184" i="32"/>
  <c r="H183" i="32"/>
  <c r="G183" i="32"/>
  <c r="H182" i="32"/>
  <c r="G182" i="32"/>
  <c r="H181" i="32"/>
  <c r="G181" i="32"/>
  <c r="H180" i="32"/>
  <c r="G180" i="32"/>
  <c r="H179" i="32"/>
  <c r="G179" i="32"/>
  <c r="H178" i="32"/>
  <c r="G178" i="32"/>
  <c r="H177" i="32"/>
  <c r="G177" i="32"/>
  <c r="H176" i="32"/>
  <c r="G176" i="32"/>
  <c r="H175" i="32"/>
  <c r="G175" i="32"/>
  <c r="H174" i="32"/>
  <c r="G174" i="32"/>
  <c r="H173" i="32"/>
  <c r="G173" i="32"/>
  <c r="H172" i="32"/>
  <c r="G172" i="32"/>
  <c r="H171" i="32"/>
  <c r="G171" i="32"/>
  <c r="H170" i="32"/>
  <c r="G170" i="32"/>
  <c r="H169" i="32"/>
  <c r="G169" i="32"/>
  <c r="H168" i="32"/>
  <c r="G168" i="32"/>
  <c r="H167" i="32"/>
  <c r="G167" i="32"/>
  <c r="H166" i="32"/>
  <c r="G166" i="32"/>
  <c r="H165" i="32"/>
  <c r="G165" i="32"/>
  <c r="H164" i="32"/>
  <c r="G164" i="32"/>
  <c r="H163" i="32"/>
  <c r="G163" i="32"/>
  <c r="H162" i="32"/>
  <c r="G162" i="32"/>
  <c r="H161" i="32"/>
  <c r="G161" i="32"/>
  <c r="H160" i="32"/>
  <c r="G160" i="32"/>
  <c r="H159" i="32"/>
  <c r="G159" i="32"/>
  <c r="H158" i="32"/>
  <c r="G158" i="32"/>
  <c r="H157" i="32"/>
  <c r="G157" i="32"/>
  <c r="H156" i="32"/>
  <c r="G156" i="32"/>
  <c r="H155" i="32"/>
  <c r="G155" i="32"/>
  <c r="H154" i="32"/>
  <c r="G154" i="32"/>
  <c r="H153" i="32"/>
  <c r="G153" i="32"/>
  <c r="H152" i="32"/>
  <c r="G152" i="32"/>
  <c r="H151" i="32"/>
  <c r="G151" i="32"/>
  <c r="H150" i="32"/>
  <c r="G150" i="32"/>
  <c r="H149" i="32"/>
  <c r="G149" i="32"/>
  <c r="H148" i="32"/>
  <c r="G148" i="32"/>
  <c r="H147" i="32"/>
  <c r="G147" i="32"/>
  <c r="H146" i="32"/>
  <c r="G146" i="32"/>
  <c r="H145" i="32"/>
  <c r="G145" i="32"/>
  <c r="H144" i="32"/>
  <c r="G144" i="32"/>
  <c r="H143" i="32"/>
  <c r="G143" i="32"/>
  <c r="H142" i="32"/>
  <c r="G142" i="32"/>
  <c r="H141" i="32"/>
  <c r="G141" i="32"/>
  <c r="H140" i="32"/>
  <c r="G140" i="32"/>
  <c r="H139" i="32"/>
  <c r="G139" i="32"/>
  <c r="H138" i="32"/>
  <c r="G138" i="32"/>
  <c r="H137" i="32"/>
  <c r="G137" i="32"/>
  <c r="H136" i="32"/>
  <c r="G136" i="32"/>
  <c r="H135" i="32"/>
  <c r="G135" i="32"/>
  <c r="H134" i="32"/>
  <c r="G134" i="32"/>
  <c r="H133" i="32"/>
  <c r="G133" i="32"/>
  <c r="H132" i="32"/>
  <c r="G132" i="32"/>
  <c r="H131" i="32"/>
  <c r="G131" i="32"/>
  <c r="H130" i="32"/>
  <c r="G130" i="32"/>
  <c r="H129" i="32"/>
  <c r="G129" i="32"/>
  <c r="H128" i="32"/>
  <c r="G128" i="32"/>
  <c r="H127" i="32"/>
  <c r="G127" i="32"/>
  <c r="H126" i="32"/>
  <c r="G126" i="32"/>
  <c r="H125" i="32"/>
  <c r="G125" i="32"/>
  <c r="H124" i="32"/>
  <c r="G124" i="32"/>
  <c r="H123" i="32"/>
  <c r="G123" i="32"/>
  <c r="H122" i="32"/>
  <c r="G122" i="32"/>
  <c r="H121" i="32"/>
  <c r="G121" i="32"/>
  <c r="H120" i="32"/>
  <c r="G120" i="32"/>
  <c r="H119" i="32"/>
  <c r="G119" i="32"/>
  <c r="H118" i="32"/>
  <c r="G118" i="32"/>
  <c r="H117" i="32"/>
  <c r="G117" i="32"/>
  <c r="H116" i="32"/>
  <c r="G116" i="32"/>
  <c r="H115" i="32"/>
  <c r="G115" i="32"/>
  <c r="H114" i="32"/>
  <c r="G114" i="32"/>
  <c r="H113" i="32"/>
  <c r="G113" i="32"/>
  <c r="H112" i="32"/>
  <c r="G112" i="32"/>
  <c r="H111" i="32"/>
  <c r="G111" i="32"/>
  <c r="H110" i="32"/>
  <c r="G110" i="32"/>
  <c r="H108" i="32"/>
  <c r="G108" i="32"/>
  <c r="H107" i="32"/>
  <c r="G107" i="32"/>
  <c r="H106" i="32"/>
  <c r="G106" i="32"/>
  <c r="H105" i="32"/>
  <c r="G105" i="32"/>
  <c r="H104" i="32"/>
  <c r="G104" i="32"/>
  <c r="H103" i="32"/>
  <c r="G103" i="32"/>
  <c r="H102" i="32"/>
  <c r="G102" i="32"/>
  <c r="H101" i="32"/>
  <c r="G101" i="32"/>
  <c r="H100" i="32"/>
  <c r="G100" i="32"/>
  <c r="H99" i="32"/>
  <c r="G99" i="32"/>
  <c r="H98" i="32"/>
  <c r="G98" i="32"/>
  <c r="H97" i="32"/>
  <c r="G97" i="32"/>
  <c r="H96" i="32"/>
  <c r="G96" i="32"/>
  <c r="H95" i="32"/>
  <c r="G95" i="32"/>
  <c r="H94" i="32"/>
  <c r="G94" i="32"/>
  <c r="H93" i="32"/>
  <c r="G93" i="32"/>
  <c r="H92" i="32"/>
  <c r="G92" i="32"/>
  <c r="H91" i="32"/>
  <c r="G91" i="32"/>
  <c r="H90" i="32"/>
  <c r="G90" i="32"/>
  <c r="H89" i="32"/>
  <c r="G89" i="32"/>
  <c r="H88" i="32"/>
  <c r="G88" i="32"/>
  <c r="H87" i="32"/>
  <c r="G87" i="32"/>
  <c r="H86" i="32"/>
  <c r="G86" i="32"/>
  <c r="H85" i="32"/>
  <c r="G85" i="32"/>
  <c r="H84" i="32"/>
  <c r="G84" i="32"/>
  <c r="H83" i="32"/>
  <c r="G83" i="32"/>
  <c r="H82" i="32"/>
  <c r="G82" i="32"/>
  <c r="H81" i="32"/>
  <c r="G81" i="32"/>
  <c r="H80" i="32"/>
  <c r="G80" i="32"/>
  <c r="H79" i="32"/>
  <c r="G79" i="32"/>
  <c r="H78" i="32"/>
  <c r="G78" i="32"/>
  <c r="H77" i="32"/>
  <c r="G77" i="32"/>
  <c r="H76" i="32"/>
  <c r="G76" i="32"/>
  <c r="H75" i="32"/>
  <c r="G75" i="32"/>
  <c r="H74" i="32"/>
  <c r="G74" i="32"/>
  <c r="H73" i="32"/>
  <c r="G73" i="32"/>
  <c r="H72" i="32"/>
  <c r="G72" i="32"/>
  <c r="H71" i="32"/>
  <c r="G71" i="32"/>
  <c r="H70" i="32"/>
  <c r="G70" i="32"/>
  <c r="H69" i="32"/>
  <c r="G69" i="32"/>
  <c r="H68" i="32"/>
  <c r="G68" i="32"/>
  <c r="H67" i="32"/>
  <c r="G67" i="32"/>
  <c r="H66" i="32"/>
  <c r="G66" i="32"/>
  <c r="H65" i="32"/>
  <c r="G65" i="32"/>
  <c r="H64" i="32"/>
  <c r="G64" i="32"/>
  <c r="H63" i="32"/>
  <c r="G63" i="32"/>
  <c r="H62" i="32"/>
  <c r="G62" i="32"/>
  <c r="H61" i="32"/>
  <c r="G61" i="32"/>
  <c r="H60" i="32"/>
  <c r="G60" i="32"/>
  <c r="H59" i="32"/>
  <c r="G59" i="32"/>
  <c r="H58" i="32"/>
  <c r="G58" i="32"/>
  <c r="H57" i="32"/>
  <c r="G57" i="32"/>
  <c r="H56" i="32"/>
  <c r="G56" i="32"/>
  <c r="H55" i="32"/>
  <c r="G55" i="32"/>
  <c r="H54" i="32"/>
  <c r="G54" i="32"/>
  <c r="H53" i="32"/>
  <c r="G53" i="32"/>
  <c r="H52" i="32"/>
  <c r="G52" i="32"/>
  <c r="H51" i="32"/>
  <c r="G51" i="32"/>
  <c r="H50" i="32"/>
  <c r="G50" i="32"/>
  <c r="H49" i="32"/>
  <c r="G49" i="32"/>
  <c r="H48" i="32"/>
  <c r="G48" i="32"/>
  <c r="H47" i="32"/>
  <c r="G47" i="32"/>
  <c r="H46" i="32"/>
  <c r="G46" i="32"/>
  <c r="H45" i="32"/>
  <c r="G45" i="32"/>
  <c r="H44" i="32"/>
  <c r="G44" i="32"/>
  <c r="H43" i="32"/>
  <c r="G43" i="32"/>
  <c r="H42" i="32"/>
  <c r="G42" i="32"/>
  <c r="H41" i="32"/>
  <c r="G41" i="32"/>
  <c r="H40" i="32"/>
  <c r="G40" i="32"/>
  <c r="H39" i="32"/>
  <c r="G39" i="32"/>
  <c r="H38" i="32"/>
  <c r="G38" i="32"/>
  <c r="H37" i="32"/>
  <c r="G37" i="32"/>
  <c r="H36" i="32"/>
  <c r="G36" i="32"/>
  <c r="H35" i="32"/>
  <c r="G35" i="32"/>
  <c r="H34" i="32"/>
  <c r="G34" i="32"/>
  <c r="H33" i="32"/>
  <c r="G33" i="32"/>
  <c r="H32" i="32"/>
  <c r="G32" i="32"/>
  <c r="H31" i="32"/>
  <c r="G31" i="32"/>
  <c r="H30" i="32"/>
  <c r="G30" i="32"/>
  <c r="H29" i="32"/>
  <c r="G29" i="32"/>
  <c r="H28" i="32"/>
  <c r="G28" i="32"/>
  <c r="H27" i="32"/>
  <c r="G27" i="32"/>
  <c r="H26" i="32"/>
  <c r="G26" i="32"/>
  <c r="H25" i="32"/>
  <c r="G25" i="32"/>
  <c r="H24" i="32"/>
  <c r="G24" i="32"/>
  <c r="H23" i="32"/>
  <c r="G23" i="32"/>
  <c r="H22" i="32"/>
  <c r="G22" i="32"/>
  <c r="H21" i="32"/>
  <c r="G21" i="32"/>
  <c r="H20" i="32"/>
  <c r="G20" i="32"/>
  <c r="H19" i="32"/>
  <c r="G19" i="32"/>
  <c r="H18" i="32"/>
  <c r="G18" i="32"/>
  <c r="H17" i="32"/>
  <c r="G17" i="32"/>
  <c r="H16" i="32"/>
  <c r="G16" i="32"/>
  <c r="H15" i="32"/>
  <c r="G15" i="32"/>
  <c r="H14" i="32"/>
  <c r="G14" i="32"/>
  <c r="H13" i="32"/>
  <c r="G13" i="32"/>
  <c r="H12" i="32"/>
  <c r="G12" i="32"/>
  <c r="H11" i="32"/>
  <c r="G11" i="32"/>
  <c r="H10" i="32"/>
  <c r="G10" i="32"/>
  <c r="H9" i="32"/>
  <c r="G9" i="32"/>
  <c r="H8" i="32"/>
  <c r="G8" i="32"/>
  <c r="H7" i="32"/>
  <c r="G7" i="32"/>
  <c r="F5" i="32"/>
  <c r="E5" i="32"/>
  <c r="D5" i="32"/>
  <c r="C5" i="32"/>
  <c r="M9" i="32" l="1"/>
  <c r="M17" i="32"/>
  <c r="M21" i="32"/>
  <c r="M25" i="32"/>
  <c r="M29" i="32"/>
  <c r="M33" i="32"/>
  <c r="M37" i="32"/>
  <c r="M41" i="32"/>
  <c r="M45" i="32"/>
  <c r="M49" i="32"/>
  <c r="M53" i="32"/>
  <c r="M57" i="32"/>
  <c r="M61" i="32"/>
  <c r="M65" i="32"/>
  <c r="M69" i="32"/>
  <c r="M73" i="32"/>
  <c r="M77" i="32"/>
  <c r="M81" i="32"/>
  <c r="M85" i="32"/>
  <c r="M89" i="32"/>
  <c r="M93" i="32"/>
  <c r="M97" i="32"/>
  <c r="M101" i="32"/>
  <c r="M105" i="32"/>
  <c r="M110" i="32"/>
  <c r="M114" i="32"/>
  <c r="M118" i="32"/>
  <c r="M122" i="32"/>
  <c r="M126" i="32"/>
  <c r="M130" i="32"/>
  <c r="M134" i="32"/>
  <c r="M138" i="32"/>
  <c r="M142" i="32"/>
  <c r="M146" i="32"/>
  <c r="M150" i="32"/>
  <c r="M154" i="32"/>
  <c r="M158" i="32"/>
  <c r="M162" i="32"/>
  <c r="M166" i="32"/>
  <c r="M170" i="32"/>
  <c r="M174" i="32"/>
  <c r="M178" i="32"/>
  <c r="M182" i="32"/>
  <c r="M186" i="32"/>
  <c r="M190" i="32"/>
  <c r="M194" i="32"/>
  <c r="M198" i="32"/>
  <c r="M202" i="32"/>
  <c r="M206" i="32"/>
  <c r="M210" i="32"/>
  <c r="M214" i="32"/>
  <c r="M218" i="32"/>
  <c r="M222" i="32"/>
  <c r="M226" i="32"/>
  <c r="M230" i="32"/>
  <c r="M234" i="32"/>
  <c r="M238" i="32"/>
  <c r="M242" i="32"/>
  <c r="M246" i="32"/>
  <c r="M250" i="32"/>
  <c r="M254" i="32"/>
  <c r="M10" i="32"/>
  <c r="M14" i="32"/>
  <c r="M18" i="32"/>
  <c r="M22" i="32"/>
  <c r="M26" i="32"/>
  <c r="M30" i="32"/>
  <c r="M34" i="32"/>
  <c r="M38" i="32"/>
  <c r="M42" i="32"/>
  <c r="M46" i="32"/>
  <c r="M50" i="32"/>
  <c r="M200" i="32"/>
  <c r="M204" i="32"/>
  <c r="M208" i="32"/>
  <c r="M212" i="32"/>
  <c r="M216" i="32"/>
  <c r="M220" i="32"/>
  <c r="M224" i="32"/>
  <c r="M228" i="32"/>
  <c r="M232" i="32"/>
  <c r="M236" i="32"/>
  <c r="M240" i="32"/>
  <c r="M244" i="32"/>
  <c r="M248" i="32"/>
  <c r="M252" i="32"/>
  <c r="M7" i="32"/>
  <c r="M11" i="32"/>
  <c r="M15" i="32"/>
  <c r="M19" i="32"/>
  <c r="M23" i="32"/>
  <c r="M27" i="32"/>
  <c r="M31" i="32"/>
  <c r="M35" i="32"/>
  <c r="M39" i="32"/>
  <c r="M43" i="32"/>
  <c r="M47" i="32"/>
  <c r="M51" i="32"/>
  <c r="M55" i="32"/>
  <c r="M59" i="32"/>
  <c r="M63" i="32"/>
  <c r="M67" i="32"/>
  <c r="M71" i="32"/>
  <c r="M75" i="32"/>
  <c r="M79" i="32"/>
  <c r="M83" i="32"/>
  <c r="M87" i="32"/>
  <c r="M91" i="32"/>
  <c r="M95" i="32"/>
  <c r="M99" i="32"/>
  <c r="M103" i="32"/>
  <c r="M107" i="32"/>
  <c r="M112" i="32"/>
  <c r="M116" i="32"/>
  <c r="M120" i="32"/>
  <c r="M124" i="32"/>
  <c r="M128" i="32"/>
  <c r="M132" i="32"/>
  <c r="M136" i="32"/>
  <c r="M140" i="32"/>
  <c r="M144" i="32"/>
  <c r="M148" i="32"/>
  <c r="M152" i="32"/>
  <c r="M156" i="32"/>
  <c r="M160" i="32"/>
  <c r="M164" i="32"/>
  <c r="M168" i="32"/>
  <c r="M172" i="32"/>
  <c r="M176" i="32"/>
  <c r="M180" i="32"/>
  <c r="M184" i="32"/>
  <c r="M188" i="32"/>
  <c r="M192" i="32"/>
  <c r="M196" i="32"/>
  <c r="M54" i="32"/>
  <c r="M58" i="32"/>
  <c r="M62" i="32"/>
  <c r="M119" i="32"/>
  <c r="M123" i="32"/>
  <c r="M127" i="32"/>
  <c r="M131" i="32"/>
  <c r="M135" i="32"/>
  <c r="M139" i="32"/>
  <c r="M143" i="32"/>
  <c r="M147" i="32"/>
  <c r="M151" i="32"/>
  <c r="M155" i="32"/>
  <c r="M159" i="32"/>
  <c r="M163" i="32"/>
  <c r="M167" i="32"/>
  <c r="M171" i="32"/>
  <c r="M175" i="32"/>
  <c r="M179" i="32"/>
  <c r="M183" i="32"/>
  <c r="M187" i="32"/>
  <c r="M191" i="32"/>
  <c r="M195" i="32"/>
  <c r="M199" i="32"/>
  <c r="M203" i="32"/>
  <c r="M207" i="32"/>
  <c r="M211" i="32"/>
  <c r="M215" i="32"/>
  <c r="M219" i="32"/>
  <c r="M223" i="32"/>
  <c r="M227" i="32"/>
  <c r="M231" i="32"/>
  <c r="M235" i="32"/>
  <c r="M239" i="32"/>
  <c r="M243" i="32"/>
  <c r="M247" i="32"/>
  <c r="M251" i="32"/>
  <c r="M255" i="32"/>
  <c r="M66" i="32"/>
  <c r="M70" i="32"/>
  <c r="M74" i="32"/>
  <c r="M78" i="32"/>
  <c r="M82" i="32"/>
  <c r="M86" i="32"/>
  <c r="M90" i="32"/>
  <c r="M94" i="32"/>
  <c r="M98" i="32"/>
  <c r="M102" i="32"/>
  <c r="M106" i="32"/>
  <c r="M111" i="32"/>
  <c r="M115" i="32"/>
  <c r="G258" i="32"/>
  <c r="M13" i="32"/>
  <c r="H258" i="32"/>
  <c r="M256" i="32"/>
  <c r="M8" i="32"/>
  <c r="M12" i="32"/>
  <c r="M16" i="32"/>
  <c r="M20" i="32"/>
  <c r="M24" i="32"/>
  <c r="M28" i="32"/>
  <c r="M32" i="32"/>
  <c r="M36" i="32"/>
  <c r="M40" i="32"/>
  <c r="M44" i="32"/>
  <c r="M48" i="32"/>
  <c r="M52" i="32"/>
  <c r="M56" i="32"/>
  <c r="M60" i="32"/>
  <c r="M64" i="32"/>
  <c r="M68" i="32"/>
  <c r="M72" i="32"/>
  <c r="M76" i="32"/>
  <c r="M80" i="32"/>
  <c r="M84" i="32"/>
  <c r="M88" i="32"/>
  <c r="M92" i="32"/>
  <c r="M96" i="32"/>
  <c r="M100" i="32"/>
  <c r="M104" i="32"/>
  <c r="M108" i="32"/>
  <c r="M113" i="32"/>
  <c r="M117" i="32"/>
  <c r="M121" i="32"/>
  <c r="M125" i="32"/>
  <c r="H20" i="19" s="1"/>
  <c r="M129" i="32"/>
  <c r="M133" i="32"/>
  <c r="M137" i="32"/>
  <c r="M141" i="32"/>
  <c r="M145" i="32"/>
  <c r="M149" i="32"/>
  <c r="M153" i="32"/>
  <c r="M157" i="32"/>
  <c r="M161" i="32"/>
  <c r="M165" i="32"/>
  <c r="M169" i="32"/>
  <c r="M173" i="32"/>
  <c r="M177" i="32"/>
  <c r="M181" i="32"/>
  <c r="M185" i="32"/>
  <c r="M189" i="32"/>
  <c r="M193" i="32"/>
  <c r="M197" i="32"/>
  <c r="M201" i="32"/>
  <c r="M205" i="32"/>
  <c r="M209" i="32"/>
  <c r="M213" i="32"/>
  <c r="M217" i="32"/>
  <c r="M221" i="32"/>
  <c r="M225" i="32"/>
  <c r="M229" i="32"/>
  <c r="M233" i="32"/>
  <c r="M237" i="32"/>
  <c r="M241" i="32"/>
  <c r="M245" i="32"/>
  <c r="M249" i="32"/>
  <c r="M253" i="32"/>
  <c r="M257" i="32"/>
  <c r="C4" i="32"/>
  <c r="H5" i="32"/>
  <c r="G5" i="32"/>
  <c r="E4" i="32"/>
  <c r="H21" i="19" l="1"/>
  <c r="M16" i="19"/>
  <c r="M258" i="32"/>
  <c r="M5" i="32" s="1"/>
  <c r="G4" i="32"/>
  <c r="E22" i="18"/>
  <c r="E23" i="18" s="1"/>
  <c r="J27" i="19"/>
  <c r="G12" i="16" s="1"/>
  <c r="B4" i="29"/>
  <c r="D22" i="29"/>
  <c r="G11" i="15" s="1"/>
  <c r="J21" i="19"/>
  <c r="J17" i="19"/>
  <c r="G15" i="15" s="1"/>
  <c r="H17" i="19"/>
  <c r="M20" i="19" l="1"/>
  <c r="E18" i="15"/>
  <c r="F14" i="29"/>
  <c r="C18" i="18" l="1"/>
  <c r="C19" i="18" s="1"/>
  <c r="E15" i="15" l="1"/>
  <c r="B3" i="18"/>
  <c r="B2" i="29" s="1"/>
  <c r="B3" i="17"/>
  <c r="C22" i="18" l="1"/>
  <c r="C23" i="18" s="1"/>
  <c r="B2" i="19"/>
  <c r="D15" i="29"/>
  <c r="F17" i="29" l="1"/>
  <c r="F13" i="29"/>
  <c r="F15" i="29" s="1"/>
  <c r="B5" i="29"/>
  <c r="F18" i="29" l="1"/>
  <c r="D19" i="29"/>
  <c r="F22" i="29"/>
  <c r="G14" i="16"/>
  <c r="G16" i="15"/>
  <c r="F19" i="29" l="1"/>
  <c r="C12" i="18"/>
  <c r="H25" i="19"/>
  <c r="H27" i="19" s="1"/>
  <c r="D21" i="29"/>
  <c r="M25" i="19" l="1"/>
  <c r="E12" i="16"/>
  <c r="E14" i="16" s="1"/>
  <c r="M14" i="16" s="1"/>
  <c r="F21" i="29"/>
  <c r="E11" i="15" s="1"/>
  <c r="E12" i="15" s="1"/>
  <c r="G16" i="16"/>
  <c r="G18" i="16" l="1"/>
  <c r="E10" i="18" s="1"/>
  <c r="E15" i="18" s="1"/>
  <c r="E24" i="18" s="1"/>
  <c r="E26" i="18" s="1"/>
  <c r="F12" i="17"/>
  <c r="H12" i="17" l="1"/>
  <c r="F14" i="17"/>
  <c r="C25" i="18"/>
  <c r="E47" i="18"/>
  <c r="F15" i="17" l="1"/>
  <c r="G19" i="15" s="1"/>
  <c r="H14" i="17"/>
  <c r="G12" i="15" l="1"/>
  <c r="E16" i="15" l="1"/>
  <c r="E9" i="16" l="1"/>
  <c r="H15" i="17" l="1"/>
  <c r="G9" i="16"/>
  <c r="B1" i="16" l="1"/>
  <c r="B1" i="29" s="1"/>
  <c r="B3" i="16"/>
  <c r="B4" i="17" l="1"/>
  <c r="B2" i="17"/>
  <c r="B2" i="18" l="1"/>
  <c r="B1" i="19" s="1"/>
  <c r="E9" i="18"/>
  <c r="C9" i="18"/>
  <c r="B4" i="18" l="1"/>
  <c r="B3" i="19" s="1"/>
  <c r="B3" i="29" l="1"/>
  <c r="E16" i="16" l="1"/>
  <c r="E18" i="16" l="1"/>
  <c r="C10" i="18" s="1"/>
  <c r="C15" i="18" s="1"/>
  <c r="C24" i="18" s="1"/>
  <c r="C26" i="18" s="1"/>
  <c r="C47" i="18" s="1"/>
  <c r="F17" i="17"/>
  <c r="H17" i="17" s="1"/>
  <c r="F19" i="17" l="1"/>
  <c r="F20" i="17" s="1"/>
  <c r="H20" i="17" l="1"/>
  <c r="H19" i="17"/>
  <c r="E19" i="15"/>
  <c r="E20" i="15" s="1"/>
  <c r="E21" i="15" s="1"/>
  <c r="E32" i="15" s="1"/>
  <c r="G20" i="15" l="1"/>
  <c r="G21" i="15" s="1"/>
  <c r="G32" i="15" s="1"/>
</calcChain>
</file>

<file path=xl/sharedStrings.xml><?xml version="1.0" encoding="utf-8"?>
<sst xmlns="http://schemas.openxmlformats.org/spreadsheetml/2006/main" count="1340" uniqueCount="446">
  <si>
    <t>إيـضـاح</t>
  </si>
  <si>
    <t>الـمـجـمـــــــوع</t>
  </si>
  <si>
    <t>رأس المال</t>
  </si>
  <si>
    <t xml:space="preserve">الأصــــــــــــول </t>
  </si>
  <si>
    <t xml:space="preserve">الأصــول غير المتداولة </t>
  </si>
  <si>
    <t xml:space="preserve">مجموع الأصــول غير المتداولة </t>
  </si>
  <si>
    <t>الإلــتــزامـــات وحـقـوق الملكية</t>
  </si>
  <si>
    <t xml:space="preserve">الإلـتـزامـات غير المتداولة </t>
  </si>
  <si>
    <t xml:space="preserve">مـجـمـوع الالـتـزامــات غير المتداولة </t>
  </si>
  <si>
    <t>حـقـوق الملكية</t>
  </si>
  <si>
    <t>مـجـمـوع حـقـوق الملكية</t>
  </si>
  <si>
    <t>إجـمـالـي الإلــتــزامـــات وحـقـوق الملكية</t>
  </si>
  <si>
    <t>مـصـروفـات عــمـومـيـة وإداريـــة</t>
  </si>
  <si>
    <t xml:space="preserve">الزكــاة الشـرعيـة </t>
  </si>
  <si>
    <t>(جميع المبالغ بالريال السعودي)</t>
  </si>
  <si>
    <t>إيرادات النشاط</t>
  </si>
  <si>
    <t>تكاليف النشاط</t>
  </si>
  <si>
    <t xml:space="preserve">( جميع المبالغ بالريال السعودي ) </t>
  </si>
  <si>
    <t>التــدفقــات النقـديــة  مـن أنشطـــــة التشغيـل</t>
  </si>
  <si>
    <t>التغيــر في رأس المــــــــال العــامـــــــل</t>
  </si>
  <si>
    <t>التـــــدفقــات النقــــديــة مــن أنشطــــة الاستثمـــــار</t>
  </si>
  <si>
    <t>النقــد ومــا في حكمــه في أول العام</t>
  </si>
  <si>
    <t>النقــد ومــا في حكمــه في أخر العام</t>
  </si>
  <si>
    <t>المجموع</t>
  </si>
  <si>
    <t>إضافات</t>
  </si>
  <si>
    <r>
      <t>الإستهلاك المتراكم</t>
    </r>
    <r>
      <rPr>
        <b/>
        <sz val="13"/>
        <color rgb="FF000000"/>
        <rFont val="Sakkal Majalla"/>
      </rPr>
      <t>:</t>
    </r>
  </si>
  <si>
    <t>صافي القيمة الدفترية :</t>
  </si>
  <si>
    <t>التكلفة :</t>
  </si>
  <si>
    <t>إجمالي الدخل الشامل</t>
  </si>
  <si>
    <t>الجهه ذات العلاقة</t>
  </si>
  <si>
    <t>طبيعة العلاقة</t>
  </si>
  <si>
    <t>حجم التعامل</t>
  </si>
  <si>
    <t>مستحق لأطراف ذوي علاقة</t>
  </si>
  <si>
    <t>إيرادات متنوعة</t>
  </si>
  <si>
    <t xml:space="preserve">بنود الدخل الشامل الآخر </t>
  </si>
  <si>
    <t xml:space="preserve">صــافي النقـد(المستخدم في)  الأنشطة الاستثمارية </t>
  </si>
  <si>
    <t>نقد بالبنوك</t>
  </si>
  <si>
    <t xml:space="preserve">قـائـمـة الـمـركــز الـمـالـي </t>
  </si>
  <si>
    <t xml:space="preserve">قائمة التغيرات في حقوق الملكية  </t>
  </si>
  <si>
    <t xml:space="preserve">قـائـمـة الـتـدفـقـات الـنـقـديـة </t>
  </si>
  <si>
    <t>صـافي التغير في النقد وما في حكمه خلال العام</t>
  </si>
  <si>
    <t>قائمة الدخل الشامل</t>
  </si>
  <si>
    <t>التدفقات النقدية من أنشطة التمويل</t>
  </si>
  <si>
    <t>استهلاك العام</t>
  </si>
  <si>
    <t>ايجارات</t>
  </si>
  <si>
    <t xml:space="preserve">صافي خسارة السنة قبل الزكــاة الشرعية </t>
  </si>
  <si>
    <t>بنود الدخل الشامل الاخر</t>
  </si>
  <si>
    <t>طبيعة المعاملة</t>
  </si>
  <si>
    <t>أطراف ذوي علاقة دائنة</t>
  </si>
  <si>
    <t xml:space="preserve">الشركة السعودية للأنظمة الأمنية </t>
  </si>
  <si>
    <t xml:space="preserve">فرع الشركة السعودية العالمية لخدمات الطرق </t>
  </si>
  <si>
    <t xml:space="preserve">تمويل </t>
  </si>
  <si>
    <t>(مـدفـوعـات) لشـراء  وآلات ومعدات</t>
  </si>
  <si>
    <t xml:space="preserve">التامينات الاجتماعية </t>
  </si>
  <si>
    <r>
      <rPr>
        <b/>
        <sz val="13"/>
        <rFont val="Sakkal Majalla"/>
      </rPr>
      <t>أ)</t>
    </r>
    <r>
      <rPr>
        <b/>
        <u/>
        <sz val="13"/>
        <rFont val="Sakkal Majalla"/>
      </rPr>
      <t>مستحق لأطراف ذات علاقة</t>
    </r>
  </si>
  <si>
    <t>إجمالي (الخسارة) الشاملة</t>
  </si>
  <si>
    <t xml:space="preserve">صـــــافي (الخسارة)  </t>
  </si>
  <si>
    <t>إحدى فروع الشركة السعودية العالمية لخدمات الطرق المحدودة</t>
  </si>
  <si>
    <t xml:space="preserve"> شركة ذات مسؤولية محدودة </t>
  </si>
  <si>
    <t>الخسائر المتراكمة</t>
  </si>
  <si>
    <t xml:space="preserve">صافي خسارة السنة  </t>
  </si>
  <si>
    <t>المركز الرئيسي</t>
  </si>
  <si>
    <t>صافي خسارة السنة</t>
  </si>
  <si>
    <t>صافي النقد الناتج عن أنشطة التمويل</t>
  </si>
  <si>
    <t>فرع تابع للمركز الرئيسي</t>
  </si>
  <si>
    <r>
      <rPr>
        <b/>
        <sz val="13"/>
        <rFont val="Sakkal Majalla"/>
      </rPr>
      <t>ب)</t>
    </r>
    <r>
      <rPr>
        <b/>
        <u/>
        <sz val="13"/>
        <rFont val="Sakkal Majalla"/>
      </rPr>
      <t>المركز الرئيسي</t>
    </r>
  </si>
  <si>
    <t xml:space="preserve"> الممتلكات و المعدات- بالصافي </t>
  </si>
  <si>
    <t>إهلاك الممتلكات والمعدات</t>
  </si>
  <si>
    <t>المطلوب من طرف ذو علاقة</t>
  </si>
  <si>
    <t>تسويات</t>
  </si>
  <si>
    <t>اهلاك الممتلكات والمعدات</t>
  </si>
  <si>
    <t>تتمثــــــل الأطراف ذات العلاقة بين المركز الرئيسي والفروع  الشقيقة التابعة للمركز الرئيسي. وفيما يلي ملخصا بأهم المعاملات التي تمت بين الفرع والأطراف ذوي العلاقة خلال العام:</t>
  </si>
  <si>
    <t>31 ديسمبر 2022م</t>
  </si>
  <si>
    <t>الرصيد كما في 31 ديسمبر 2022م</t>
  </si>
  <si>
    <t>الإجمالي</t>
  </si>
  <si>
    <t>رقم الحساب</t>
  </si>
  <si>
    <t>اسم الحساب</t>
  </si>
  <si>
    <t>رصيد سابق مدين</t>
  </si>
  <si>
    <t>رصيد سابق دائن</t>
  </si>
  <si>
    <t>حركة مدينة</t>
  </si>
  <si>
    <t>حركة دائنة</t>
  </si>
  <si>
    <t>رصيد مدين</t>
  </si>
  <si>
    <t>رصيد دائن</t>
  </si>
  <si>
    <t>ميزان مراجعة</t>
  </si>
  <si>
    <t>للفترة من</t>
  </si>
  <si>
    <t>الى</t>
  </si>
  <si>
    <t>ح/ حساب سيارات ومركبات</t>
  </si>
  <si>
    <t>ح/ أثاث ومفروشات الشركة</t>
  </si>
  <si>
    <t>ح/ كاميرات وأجهزة مراقبة</t>
  </si>
  <si>
    <t>ح/ الات ومعدات اخري</t>
  </si>
  <si>
    <t>ح/ تجهيزات أمنية</t>
  </si>
  <si>
    <t>ح/ الديكورات والتحسينات</t>
  </si>
  <si>
    <t>ح/ حاسبات ألية</t>
  </si>
  <si>
    <t>ح/ برامج محاسبية وإدارية</t>
  </si>
  <si>
    <t>ح/ طابعات ومكائن التصوير</t>
  </si>
  <si>
    <t>ح/ أجهزة فاكس</t>
  </si>
  <si>
    <t>ح/ أجهزة أتصال وهواتف</t>
  </si>
  <si>
    <t>ح/ سنترالات</t>
  </si>
  <si>
    <t>ح/ أجهزة برافو</t>
  </si>
  <si>
    <t>ح/ مكيفات المركز الرئيسي</t>
  </si>
  <si>
    <t>ح/ ثلاجات ومبردات تخزين</t>
  </si>
  <si>
    <t>ح/ شاشات عرض وتلفزيونات</t>
  </si>
  <si>
    <t>ح/ أجهزة تسخين ومواقد</t>
  </si>
  <si>
    <t>ح/ صندوق المركز الرئيسي</t>
  </si>
  <si>
    <t>ح/ البنك السعودي البريطاني - ساب</t>
  </si>
  <si>
    <t>ح/ بنك الرياض</t>
  </si>
  <si>
    <t>ح/ بنك الاستثمار</t>
  </si>
  <si>
    <t>ح/ مصرف الانماء</t>
  </si>
  <si>
    <t>ح/ مصرف الراجحي</t>
  </si>
  <si>
    <t>ح/ بنك البلاد</t>
  </si>
  <si>
    <t>ح/ المخزن العام</t>
  </si>
  <si>
    <t>ح/ شركة علم لأمن المعلومات (GBO)</t>
  </si>
  <si>
    <t>ح/ شركة علم لأمن المعلومات (العروبة)</t>
  </si>
  <si>
    <t>ح/ شركة علم لأمن المعلومات (المعذر)</t>
  </si>
  <si>
    <t>ح/ البنك السعودي للتسليف والإدخار</t>
  </si>
  <si>
    <t>ح/ شركة ارسال لتحويل الأموال</t>
  </si>
  <si>
    <t>ح/ مصرف الإنماء</t>
  </si>
  <si>
    <t>ح/ غرفة الرياض</t>
  </si>
  <si>
    <t>ح/ الشركة الوطنية للإسكان</t>
  </si>
  <si>
    <t>ح/ شركة الرميح للصيانة</t>
  </si>
  <si>
    <t>ح/ بنك البحرين</t>
  </si>
  <si>
    <t>ح/ مجموعة بقشان العربية</t>
  </si>
  <si>
    <t>ح/ جدوى للاستثمار</t>
  </si>
  <si>
    <t>ح/ الدار العربية للنشر</t>
  </si>
  <si>
    <t>ح/ جريدة الجزيرة للصحافة والنشر</t>
  </si>
  <si>
    <t>ح/ شركة الراشد للمقاولات والتجارة</t>
  </si>
  <si>
    <t>ح/ شركة راشد الراشد وأولاده(مجمع الكناري)</t>
  </si>
  <si>
    <t>ح/ شركة سليمان منصور المطلق ( قرية النسيم)</t>
  </si>
  <si>
    <t>ح/ شركة اشد الراشد واولاده ( ابراج الراشد)</t>
  </si>
  <si>
    <t>ح/ شركة مجموعة الزامل العقارية المحدودة ( قرية الزام</t>
  </si>
  <si>
    <t>ح/ سفارة دولة الكويت</t>
  </si>
  <si>
    <t>ح/ الهيئة السعودية للمهندسين</t>
  </si>
  <si>
    <t>ح/ شركة أسواق الإمارات</t>
  </si>
  <si>
    <t>ح/ شركة ووكن (مجمع بونيتا السكني)</t>
  </si>
  <si>
    <t>ح/ مجموعة العليان المالية</t>
  </si>
  <si>
    <t>ح/ شركة فن المعمار للصيانة والتشغيل</t>
  </si>
  <si>
    <t>ح/ شركة مراكز الاتصالات</t>
  </si>
  <si>
    <t>ح/ دي سي ان اس</t>
  </si>
  <si>
    <t>ح/ وزارة التخطيط والاقتصاد</t>
  </si>
  <si>
    <t>ح/ نادي وقت النشاط للسيدات</t>
  </si>
  <si>
    <t>ح/ الهيئة العامة للترفيه</t>
  </si>
  <si>
    <t>ح/ مركز الامم</t>
  </si>
  <si>
    <t>ح/ الهيئة العامة للمساحة</t>
  </si>
  <si>
    <t>ح/ مركز الرياض الدولي للمؤتمرات والمعارض</t>
  </si>
  <si>
    <t>ح/ ابرا</t>
  </si>
  <si>
    <t>ح/ شركة مدارس المملكة</t>
  </si>
  <si>
    <t>ح/ قاسم ليمتد قروب</t>
  </si>
  <si>
    <t>ح/ شركة حلول نون للتسويق الالكتروني</t>
  </si>
  <si>
    <t>ح/ الجامعة السعودية الإلكترونية</t>
  </si>
  <si>
    <t>ح/ شركة علم لامن المعلومات - المبني القضائي</t>
  </si>
  <si>
    <t>ح/ وزارة الاعلام</t>
  </si>
  <si>
    <t>ح/ فعليات ونشاطات</t>
  </si>
  <si>
    <t>ح/ الشركة السعودية الخليجية لحماية البيئة</t>
  </si>
  <si>
    <t>ح/ نادي الهلال</t>
  </si>
  <si>
    <t>ح/ شركة سماءات</t>
  </si>
  <si>
    <t>ح/ الشركة السعودية لتقنية المعلومات</t>
  </si>
  <si>
    <t>ح/ مركز الامير سلطان سايتك</t>
  </si>
  <si>
    <t>ح/ هيئة كفاءة الانفاق - مشروعات</t>
  </si>
  <si>
    <t>ح/ الامم المتحدة</t>
  </si>
  <si>
    <t>ح/ شركة سامي (السعودية للصناعات العسكريه)</t>
  </si>
  <si>
    <t>ح/ جريدة الوطن - ذهبان</t>
  </si>
  <si>
    <t>ح/ شركة النخبة لتموين الطائرات</t>
  </si>
  <si>
    <t>ح/ الهيئة العامة للعقار</t>
  </si>
  <si>
    <t>ح/ الهيئة العامة للمنافسات</t>
  </si>
  <si>
    <t>ح/ فيزا جلوبال</t>
  </si>
  <si>
    <t>ح/ شركة نالكو السعودية</t>
  </si>
  <si>
    <t>ح/ المركز السعودي للشركات الاستراتيجية الدولية</t>
  </si>
  <si>
    <t>ح/ مركز الامم التجاري</t>
  </si>
  <si>
    <t>ح/ المركز الوطني للتنافسية</t>
  </si>
  <si>
    <t>ح/ تبادل</t>
  </si>
  <si>
    <t>ح/ شركة اسعد سعيد للمقاولات</t>
  </si>
  <si>
    <t>ح/ مركز الفعاليات</t>
  </si>
  <si>
    <t>ح/ شركة ارامكس</t>
  </si>
  <si>
    <t>ح/ دي إتش إل إكسبريس</t>
  </si>
  <si>
    <t>ح/ شركة المعدات المكملة للطائرات المحدودة (AACC)</t>
  </si>
  <si>
    <t>ح/ وزارة الاتصالات وتقنية المعلومات</t>
  </si>
  <si>
    <t>ح/ شركة مطارات الرياض</t>
  </si>
  <si>
    <t>ح/ مدارس المجموعة العالمية</t>
  </si>
  <si>
    <t>ح/ الهيئة السعودية للبيانات والذكاء الاصطناعي</t>
  </si>
  <si>
    <t>ح/ هيئة تطوير المنطقة الشرقية</t>
  </si>
  <si>
    <t>ح/ هيئة كفاءة الانفاق والمشروعات الحكومية</t>
  </si>
  <si>
    <t>ح/ افاق كيوتيك للتجارة (أمازون)</t>
  </si>
  <si>
    <t>ح/ الشركة الوطنية لإدارة الاصول</t>
  </si>
  <si>
    <t>ح/ فيديكس اكسبريس</t>
  </si>
  <si>
    <t>ح/ صندوق التنمية الوطني</t>
  </si>
  <si>
    <t>ح/ وزارة الخارجية مكة</t>
  </si>
  <si>
    <t>ح/ هيئة تنظيم المياة والكهرباء</t>
  </si>
  <si>
    <t>ح/ هيئة المحتوى المحلي والمشتريات الحكومية</t>
  </si>
  <si>
    <t>ح/ شركة لين لإدارة الاعمال</t>
  </si>
  <si>
    <t>ح/ وزارة الخارجية - الرياض</t>
  </si>
  <si>
    <t>ح/ شركة املاك للتمويل العقاري</t>
  </si>
  <si>
    <t>ح/ مستشفى التخصصي</t>
  </si>
  <si>
    <t>ح/ صندوق البيئة</t>
  </si>
  <si>
    <t>ح/ شركة داون تاون</t>
  </si>
  <si>
    <t>ح/ منظمة التعاون الاسلامي</t>
  </si>
  <si>
    <t>ح/ شركة بيكو - نور الرياض</t>
  </si>
  <si>
    <t>ح/ سلف العاملين</t>
  </si>
  <si>
    <t>ح/ سلفة غير العاملين</t>
  </si>
  <si>
    <t>ح/ عهده العاملين</t>
  </si>
  <si>
    <t>ح/ عهدة مكتب المدير العام</t>
  </si>
  <si>
    <t>ح/ عهد العاملين أخرى</t>
  </si>
  <si>
    <t>ح/ جاري فرع جدة</t>
  </si>
  <si>
    <t>ح/ جاري شركة الانظمة الأمنية</t>
  </si>
  <si>
    <t>ح/ جاري شركة نقل الاموال</t>
  </si>
  <si>
    <t>ح/ جاري شركة الطرق</t>
  </si>
  <si>
    <t>ح/ جاري الحراسات الأمنية</t>
  </si>
  <si>
    <t>ح/ ايرادات مستحقة من الاعمال الرئيسية</t>
  </si>
  <si>
    <t>ح/ ايرادات مستحقة صندوق دعم الموارد البشرية</t>
  </si>
  <si>
    <t>ح/ تأمين لدى الغير</t>
  </si>
  <si>
    <t>ح/ ايجار مقدم</t>
  </si>
  <si>
    <t>ح/ مصروفات مقدمة</t>
  </si>
  <si>
    <t>ح/ الضمانات البنكية</t>
  </si>
  <si>
    <t>ح/ شيكات تحت التحصيل</t>
  </si>
  <si>
    <t>ح/ الضمانات وأوراق القبض</t>
  </si>
  <si>
    <t>ح/ العمولات والمكافأت المؤجلة</t>
  </si>
  <si>
    <t>ح/ الفوائد المؤجلة</t>
  </si>
  <si>
    <t>ح/ نفقات مؤجلة أخرى</t>
  </si>
  <si>
    <t>ح/ تسهيلات بنك الرياض</t>
  </si>
  <si>
    <t>ح/ شيكات تحت السداد</t>
  </si>
  <si>
    <t>ح/ قرض بنك الرياض تمويل رواتب</t>
  </si>
  <si>
    <t>ح/ قرض تمويل رواتب بنك البلاد</t>
  </si>
  <si>
    <t>ح/ قرض قصير الأجل تمويل رواتب</t>
  </si>
  <si>
    <t>ح/ مؤسسة الأزياء الموحدة للتجارة</t>
  </si>
  <si>
    <t>ح/ مؤسسة رياض الخندق للتجارة - الزي الموحد</t>
  </si>
  <si>
    <t>ح/ شركة بادون</t>
  </si>
  <si>
    <t>ح/ النقاط الذكية</t>
  </si>
  <si>
    <t>ح/ ابو سرهد لنقل الاموال</t>
  </si>
  <si>
    <t>ح/ مؤسسة عبدالرحمن الدخيل للملابس</t>
  </si>
  <si>
    <t>ح/ شركة زاجل</t>
  </si>
  <si>
    <t>ح/ شركة نيوتك للدعاية والاعلان</t>
  </si>
  <si>
    <t>ح/ مؤسسة الأزياء الموحدة</t>
  </si>
  <si>
    <t>ح/ شركة فنون ريما للدعاية والإعلان</t>
  </si>
  <si>
    <t>ح/ مطابع الرجاء</t>
  </si>
  <si>
    <t>ح/ مؤسسة التجار المحترفون</t>
  </si>
  <si>
    <t>ح/ شركة ملاذ العربية</t>
  </si>
  <si>
    <t>ح/ مطبعة الموردون العرب</t>
  </si>
  <si>
    <t>ح/ خياط بويان</t>
  </si>
  <si>
    <t>ح/ العربية للتأمين</t>
  </si>
  <si>
    <t>ح/ مؤسسة خالد محمد الداقور للمقاولات</t>
  </si>
  <si>
    <t>ح/ مؤسسة رحاب التنمية للتجارة</t>
  </si>
  <si>
    <t>ح/ شركة الوان الؤلؤ للطباعة</t>
  </si>
  <si>
    <t>ح/ جاري مؤسسة حور المشاريع</t>
  </si>
  <si>
    <t>ح/ مصنع انجاز المنار للملابس</t>
  </si>
  <si>
    <t>ح/ مورد عام</t>
  </si>
  <si>
    <t>ح/ عبد الجبار</t>
  </si>
  <si>
    <t>ح/ مؤسسة دروب</t>
  </si>
  <si>
    <t>ح/ مركز بصمة القطع الفريدة</t>
  </si>
  <si>
    <t>ح/ شركة ابناء احمد محمد العمير</t>
  </si>
  <si>
    <t>ح/ مغاسل إشراق للسيارات</t>
  </si>
  <si>
    <t>ح/ مؤسسة شواهين الجزيرة للتجارة</t>
  </si>
  <si>
    <t>ح/ شركة سند العروبة للتجارة</t>
  </si>
  <si>
    <t>ح/ شركة سمسا</t>
  </si>
  <si>
    <t>ح/ شركة الجبر للسيارات كيا</t>
  </si>
  <si>
    <t>ح/ شركة أفضلية الخليج - رينو</t>
  </si>
  <si>
    <t>ح/ بوبا للتأمين</t>
  </si>
  <si>
    <t>ح/ سوليدرتي للتأمين</t>
  </si>
  <si>
    <t>ح/ شركة توكيلات للتمويل</t>
  </si>
  <si>
    <t>ح/ دائنون اخرون</t>
  </si>
  <si>
    <t>ح/ مؤسسة الحلول القياسية لتقنية المعلومات</t>
  </si>
  <si>
    <t>ح/ الشركة الديناميكية العربية</t>
  </si>
  <si>
    <t>ح/ بوشي انترناشيونال جروب (الصين)</t>
  </si>
  <si>
    <t>ح/ الجميح للسيارات</t>
  </si>
  <si>
    <t>ح/ ح/ شركة اجيال للانظمة</t>
  </si>
  <si>
    <t>ح/ التعاونية للتأمين</t>
  </si>
  <si>
    <t>ح/ ملاذ للتأمين</t>
  </si>
  <si>
    <t>ح/ رواتب مستحقة</t>
  </si>
  <si>
    <t>ح/ اتعاب مهنية مستحقة</t>
  </si>
  <si>
    <t>ح/ مصروفات مستحقة متنوعة</t>
  </si>
  <si>
    <t>ح/ حساب ضريبة القيمة المضافة</t>
  </si>
  <si>
    <t>ح/ رأس المال</t>
  </si>
  <si>
    <t>ح/ احتياطي نظامي</t>
  </si>
  <si>
    <t>ح/ جاري الشريك فهد أبابطين</t>
  </si>
  <si>
    <t>ح/ جاري الشريك وليد التويجري</t>
  </si>
  <si>
    <t>ح/ ارباح وخسائر العام</t>
  </si>
  <si>
    <t>ح/ ارباح وخسائر مرحلة</t>
  </si>
  <si>
    <t>ح/ مخصص الزكاة</t>
  </si>
  <si>
    <t>ح/ مخصص نهاية الخدمة</t>
  </si>
  <si>
    <t>ح/ مخصص الديون المشكوك فيها</t>
  </si>
  <si>
    <t>ح/ مجمع اهلاك السيارات</t>
  </si>
  <si>
    <t>ح/ مجمع اهلاك الاصول الثابتة الاخرى</t>
  </si>
  <si>
    <t>ح/ ايرادات المستخلصات الشهرية</t>
  </si>
  <si>
    <t>ح/ ايرادات الحفلات واليومية</t>
  </si>
  <si>
    <t>ح/ خصومات وغرامات العملاء</t>
  </si>
  <si>
    <t>ح/ ايرادات صندوق دعم الموارد البشرية</t>
  </si>
  <si>
    <t>ح/ ايراد الحسومات للعاملين</t>
  </si>
  <si>
    <t>ح/ إيرادات متنوعة</t>
  </si>
  <si>
    <t>ح/ ايرادات بيع الاصول الثابتة</t>
  </si>
  <si>
    <t>ح/ رواتب الادارة</t>
  </si>
  <si>
    <t>ح/ حوافز ومكافآت الإدارة</t>
  </si>
  <si>
    <t>ح/ بدلات النقل والإنتقال</t>
  </si>
  <si>
    <t>ح/ مصروفات حكومية</t>
  </si>
  <si>
    <t>ح/ عمولات بنكية</t>
  </si>
  <si>
    <t>ح/ ايجار المركز الرئيسي</t>
  </si>
  <si>
    <t>ح/ ادوات كتابية ومطبوعات</t>
  </si>
  <si>
    <t>ح/ م.البوفيه والتغذية</t>
  </si>
  <si>
    <t>ح/ م.نظافة متنوعة</t>
  </si>
  <si>
    <t>ح/ م.التأمين الطبي</t>
  </si>
  <si>
    <t>ح/ م. مناقصات وعطاءات</t>
  </si>
  <si>
    <t>ح/ م . انتداب</t>
  </si>
  <si>
    <t>ح/ مصروفات اخري متنوعه</t>
  </si>
  <si>
    <t>ح/ بدلات الاجازة السنوية</t>
  </si>
  <si>
    <t>ح/ أتعاب مهنية</t>
  </si>
  <si>
    <t>ح/ التأمينات الاجتماعية</t>
  </si>
  <si>
    <t>ح/ غرامات وجزاءات حكومية</t>
  </si>
  <si>
    <t>ح/ م. ضيافة واستقبال</t>
  </si>
  <si>
    <t>ح/ مكافأت وحوافز أخرى</t>
  </si>
  <si>
    <t>ح/ م. كهرباء</t>
  </si>
  <si>
    <t>ح/ م. مياه</t>
  </si>
  <si>
    <t>ح/ م. الهاتف والجوال</t>
  </si>
  <si>
    <t>ح/ صيانة الاصول الثابته</t>
  </si>
  <si>
    <t>ح/ صيانة السيارات</t>
  </si>
  <si>
    <t>ح/ صيانات متنوعه</t>
  </si>
  <si>
    <t>ح/ محروقات السيارات</t>
  </si>
  <si>
    <t>ح/ خدمات بريدية</t>
  </si>
  <si>
    <t>ح/ ايجار السيارات</t>
  </si>
  <si>
    <t>ح/ تسويات سنوات سابقة</t>
  </si>
  <si>
    <t>ح/ م.تأمين السيارات</t>
  </si>
  <si>
    <t>ح/ خدمة هاتف فورا</t>
  </si>
  <si>
    <t>ح/ صيانة سيرفرات وبرامج</t>
  </si>
  <si>
    <t>ح/ هدايا دعائية</t>
  </si>
  <si>
    <t>ح/ ح/ زين متعدد الخطوط</t>
  </si>
  <si>
    <t>ح/ رواتب وأجور حراس الأمن</t>
  </si>
  <si>
    <t>ح/ تصفيات نهاية الخدمة</t>
  </si>
  <si>
    <t>ح/ خصومات وجزاءات العاملين</t>
  </si>
  <si>
    <t>ح/ حوافز ومكافآت الحراس</t>
  </si>
  <si>
    <t>ح/ مصاريف تجهيز المواقع</t>
  </si>
  <si>
    <t>ح/ مصاريف تأمين أخري</t>
  </si>
  <si>
    <t>ح/ أحكام وتنفيذ قضائي</t>
  </si>
  <si>
    <t>ح/ ملابس وزي الحراس</t>
  </si>
  <si>
    <t>ح/ مصروف الديون المشكوك في تحصيلها</t>
  </si>
  <si>
    <t>ح/ مصروف اهلاك السيارات</t>
  </si>
  <si>
    <t>ح/ مصروف اهلاك الأثاث والمفروشات</t>
  </si>
  <si>
    <t>ح/ مصروف اهلاك الديكورات والتحسينات</t>
  </si>
  <si>
    <t>ح/ مصروف اهلاك الحاسبات والبرامج</t>
  </si>
  <si>
    <t>ح/ مصروف اهلاك الات و معدات</t>
  </si>
  <si>
    <t>ح/ مصروف اهلاك اجهزة الاتصال</t>
  </si>
  <si>
    <t>ح/ مصروف اهلاك الاجهزة الكهربائية</t>
  </si>
  <si>
    <t>مستوى 1</t>
  </si>
  <si>
    <t>مستوى 2</t>
  </si>
  <si>
    <t>مستوى 3</t>
  </si>
  <si>
    <t>مستوى 4</t>
  </si>
  <si>
    <t>تقريب آخر المدة</t>
  </si>
  <si>
    <t>تقريب أول المدة</t>
  </si>
  <si>
    <t>تقريب حركة (م)</t>
  </si>
  <si>
    <t>تقريب حركة (د)</t>
  </si>
  <si>
    <t>ممتلكات ومعدات</t>
  </si>
  <si>
    <t>سيارات</t>
  </si>
  <si>
    <t>قائمة الدخل</t>
  </si>
  <si>
    <t>المركز المالي</t>
  </si>
  <si>
    <t>إجمالي متغير</t>
  </si>
  <si>
    <t>أثاث ومعدات مكاتب</t>
  </si>
  <si>
    <t>أجهزة كهربائية ومعدات</t>
  </si>
  <si>
    <t>ديكورات وتحسينات</t>
  </si>
  <si>
    <t>حاسبات آلية وبرامج</t>
  </si>
  <si>
    <t>الأصـول الـمـتـداولـة</t>
  </si>
  <si>
    <t>نقد وما في حكمه</t>
  </si>
  <si>
    <t>نقد بالصندوق</t>
  </si>
  <si>
    <t>مخزون</t>
  </si>
  <si>
    <t>ذمم تجارية مدينة</t>
  </si>
  <si>
    <t>المدينون التجاريون</t>
  </si>
  <si>
    <t>دفعات مقدمة وأرصدة مدينة أخرى</t>
  </si>
  <si>
    <t>سلف وعهد عاملين</t>
  </si>
  <si>
    <t>ـــ</t>
  </si>
  <si>
    <t>مطلوب من أطراف ذوي علاقة</t>
  </si>
  <si>
    <t>الشركة السعودية العالمية للأنظمة الأمنية</t>
  </si>
  <si>
    <t>الشركة السعودية العالمية لنقل النقود والمعادن الثمينة والمستندات ذات القيمة</t>
  </si>
  <si>
    <t>الشركة السعودية العالمية لخدمات الطرق المحدودة</t>
  </si>
  <si>
    <t>صندوق دعم الموارد البشرية</t>
  </si>
  <si>
    <t>تأمين لدى الغير</t>
  </si>
  <si>
    <t>إيجارات مقدمة</t>
  </si>
  <si>
    <t>تأمين طبي مقدم</t>
  </si>
  <si>
    <t>تأمين خطابات ضمان(2/7)</t>
  </si>
  <si>
    <t>شيكات تحت التحصيل</t>
  </si>
  <si>
    <t>عمولات مؤجلة</t>
  </si>
  <si>
    <t>الإلــتــزامـــات الـمـتـداولـة</t>
  </si>
  <si>
    <t>قروض وتسهيلات قصيرة الأجل</t>
  </si>
  <si>
    <t>تسهيلات بنك الرياض</t>
  </si>
  <si>
    <t>مستحقات وأرصدة دائنة أخرى</t>
  </si>
  <si>
    <t>شيكات مؤجلة الدفع</t>
  </si>
  <si>
    <t>قرض بنك الرياض</t>
  </si>
  <si>
    <t>قرض بنك البلاد</t>
  </si>
  <si>
    <t>ذمم تجارية دائنة</t>
  </si>
  <si>
    <t>دفعات مقدمة للدائنين التجاريين</t>
  </si>
  <si>
    <t>دائنو شراء ممتلكات ومعدات</t>
  </si>
  <si>
    <t>رواتب وأجور مستحقة</t>
  </si>
  <si>
    <t>أتعاب مهنية مستحقة</t>
  </si>
  <si>
    <t>مصروفات مستحقة أخرى</t>
  </si>
  <si>
    <t>تسويات ضريبة القيمة المضافة</t>
  </si>
  <si>
    <t>مستحق لأطراف ذوي علاقة -غير متداولة</t>
  </si>
  <si>
    <t>السيد/فهد محمد عبدالله أبابطين</t>
  </si>
  <si>
    <t>السيد/وليد التويجري</t>
  </si>
  <si>
    <t>أرباح مبقاه</t>
  </si>
  <si>
    <t xml:space="preserve">مخصص منافع الموظفين </t>
  </si>
  <si>
    <t>مخصص الديون المشكوك في تحصيلها(1/6)</t>
  </si>
  <si>
    <t>سيارات - مجمع اهلاك</t>
  </si>
  <si>
    <t>الأصول الثابتة - مجمع اهلاك</t>
  </si>
  <si>
    <t xml:space="preserve">قائمة الدخل الشامل </t>
  </si>
  <si>
    <t>إجمالي الإيرادات</t>
  </si>
  <si>
    <t>خصم مسموح به</t>
  </si>
  <si>
    <t>أخرى</t>
  </si>
  <si>
    <t>إيرادات أخرى</t>
  </si>
  <si>
    <t>أرباح رأسمالية</t>
  </si>
  <si>
    <t>رواتب وأجور وما في حكمها</t>
  </si>
  <si>
    <t>رسوم حكومية وغرامات</t>
  </si>
  <si>
    <t>مصروفات تمويل</t>
  </si>
  <si>
    <t>أدوات كتابية ومطبوعات</t>
  </si>
  <si>
    <t>ضيافة ونظافة</t>
  </si>
  <si>
    <t>تأمين طبي وتأمين سيارات</t>
  </si>
  <si>
    <t>عطاءات ومناقصات</t>
  </si>
  <si>
    <t>مصروفات متنوعة</t>
  </si>
  <si>
    <t>أتعاب مهنية وقانونية</t>
  </si>
  <si>
    <t>كهرباء ومياه</t>
  </si>
  <si>
    <t>هاتف وبريد</t>
  </si>
  <si>
    <t>صيانة واصلاحات</t>
  </si>
  <si>
    <t>محروقات وايجار سيارات</t>
  </si>
  <si>
    <t>تسويات سنوات سابقة</t>
  </si>
  <si>
    <t>أجور ورواتب وما في حكمها</t>
  </si>
  <si>
    <t>تكاليف تجهيز مواقع</t>
  </si>
  <si>
    <t>متنوعة</t>
  </si>
  <si>
    <t>ملابس وادوات حراسة</t>
  </si>
  <si>
    <t>إهلاك ممتلكات ومعدات</t>
  </si>
  <si>
    <t>عنوان الميزان الحراسات الأمنية</t>
  </si>
  <si>
    <t>الشركة السعودية العالمية للحراسات الأمنية المدنية</t>
  </si>
  <si>
    <t>لا يوجد اهلاكات</t>
  </si>
  <si>
    <t>الدخل من الميزان</t>
  </si>
  <si>
    <t>التأمينات الاجتماعية</t>
  </si>
  <si>
    <t>صــافي النقـد (المستخدم في ) الأنشطة التشغيلية</t>
  </si>
  <si>
    <t>تتمثل طبيعة وحجم التعامل مع الاطراف ذات العلاقة خلال السنة المنتهية في 31 ديسمبر 2022م كما يلي:</t>
  </si>
  <si>
    <t>تدريب وصيانة</t>
  </si>
  <si>
    <t>ايضاحات حول القوائم المالية للسنة المنتهية في 31 ديسمبر 2023م</t>
  </si>
  <si>
    <t>31 ديسمبر 2023م</t>
  </si>
  <si>
    <t>5- نقد وما في حكمه</t>
  </si>
  <si>
    <r>
      <t xml:space="preserve">6- </t>
    </r>
    <r>
      <rPr>
        <b/>
        <u/>
        <sz val="13"/>
        <rFont val="Sakkal Majalla"/>
      </rPr>
      <t>ممتلكات ومعدات</t>
    </r>
  </si>
  <si>
    <t>الرصيد في 01 يناير 2023م</t>
  </si>
  <si>
    <t>في  31 ديسمبر 2023م</t>
  </si>
  <si>
    <t>الرصيد فى 01يناير 2023م</t>
  </si>
  <si>
    <t>في31 ديسمبر 2023م</t>
  </si>
  <si>
    <t>في31ديسمبر 2022 م</t>
  </si>
  <si>
    <t>الرصيد كما في 1 يناير 2022م</t>
  </si>
  <si>
    <t>الرصيد كما في 31 ديسمبر 2023م</t>
  </si>
  <si>
    <r>
      <rPr>
        <b/>
        <sz val="13"/>
        <color theme="1"/>
        <rFont val="Sakkal Majalla"/>
      </rPr>
      <t xml:space="preserve">7 - </t>
    </r>
    <r>
      <rPr>
        <b/>
        <u/>
        <sz val="13"/>
        <color theme="1"/>
        <rFont val="Sakkal Majalla"/>
      </rPr>
      <t xml:space="preserve">المعاملات مع اطراف ذات العلاقة </t>
    </r>
  </si>
  <si>
    <t>8- مصروفات عمومية وأدارية</t>
  </si>
  <si>
    <t>صيانة</t>
  </si>
  <si>
    <t>كما فــي 31 ديـسـمـــبـر 2023م</t>
  </si>
  <si>
    <t>للسنة المالية المنتهية في 31 ديسمبر2023م</t>
  </si>
  <si>
    <t xml:space="preserve">"إن الإيضاحات المرفقة  من  (1) إلى  (10) تشكل جزءً لا يتجزأ من هذه القوائم المالية وتقرأ معها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</si>
</sst>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ر_._س_._‏_-;\-* #,##0.00\ _ر_._س_._‏_-;_-* &quot;-&quot;??\ _ر_._س_._‏_-;_-@_-"/>
    <numFmt numFmtId="165" formatCode="#,##0;[Red]\(#,##0\)"/>
    <numFmt numFmtId="166" formatCode="#,##0_-;\(#,###\)"/>
    <numFmt numFmtId="167" formatCode="#,##0_-;[Red]\(#,###\)"/>
    <numFmt numFmtId="168" formatCode="#,##0.00_-;\(#,###.00\)"/>
    <numFmt numFmtId="169" formatCode="0_);[Red]\(0\)"/>
    <numFmt numFmtId="170" formatCode="_-* #,##0_-;\-* #,##0_-;_-* &quot;-&quot;??_-;_-@_-"/>
    <numFmt numFmtId="171" formatCode="#,##0;\(#,##0\);\-"/>
    <numFmt numFmtId="172" formatCode="#,##0_-;[Red]\(#,##0\)"/>
    <numFmt numFmtId="173" formatCode="[$-1010000]yyyy/mm/dd;@"/>
  </numFmts>
  <fonts count="19" x14ac:knownFonts="1">
    <font>
      <sz val="11"/>
      <color theme="1"/>
      <name val="Arial"/>
      <family val="2"/>
      <scheme val="minor"/>
    </font>
    <font>
      <b/>
      <sz val="13"/>
      <color theme="1"/>
      <name val="Sakkal Majalla"/>
    </font>
    <font>
      <b/>
      <u/>
      <sz val="13"/>
      <color theme="1"/>
      <name val="Sakkal Majalla"/>
    </font>
    <font>
      <sz val="13"/>
      <color theme="1"/>
      <name val="Sakkal Majalla"/>
    </font>
    <font>
      <sz val="10"/>
      <name val="Arial"/>
      <family val="2"/>
    </font>
    <font>
      <sz val="10"/>
      <name val="Arial"/>
      <family val="2"/>
      <charset val="178"/>
    </font>
    <font>
      <sz val="13"/>
      <name val="Sakkal Majalla"/>
    </font>
    <font>
      <b/>
      <u/>
      <sz val="13"/>
      <name val="Sakkal Majalla"/>
    </font>
    <font>
      <b/>
      <sz val="13"/>
      <name val="Sakkal Majalla"/>
    </font>
    <font>
      <u/>
      <sz val="13"/>
      <name val="Sakkal Majalla"/>
    </font>
    <font>
      <b/>
      <u/>
      <sz val="13"/>
      <color rgb="FF000000"/>
      <name val="Sakkal Majalla"/>
    </font>
    <font>
      <sz val="13"/>
      <color rgb="FF000000"/>
      <name val="Sakkal Majalla"/>
    </font>
    <font>
      <b/>
      <sz val="13"/>
      <color rgb="FF000000"/>
      <name val="Sakkal Majalla"/>
    </font>
    <font>
      <b/>
      <sz val="13"/>
      <color theme="1" tint="4.9989318521683403E-2"/>
      <name val="Sakkal Majalla"/>
    </font>
    <font>
      <sz val="13"/>
      <color theme="1" tint="4.9989318521683403E-2"/>
      <name val="Sakkal Majalla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Calibri Light"/>
      <family val="2"/>
    </font>
    <font>
      <sz val="11"/>
      <color rgb="FFFF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 applyNumberFormat="0">
      <alignment horizontal="right"/>
    </xf>
    <xf numFmtId="164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</cellStyleXfs>
  <cellXfs count="165">
    <xf numFmtId="0" fontId="0" fillId="0" borderId="0" xfId="0"/>
    <xf numFmtId="170" fontId="6" fillId="0" borderId="0" xfId="3" applyNumberFormat="1" applyFont="1" applyFill="1" applyAlignment="1">
      <alignment vertical="center" readingOrder="2"/>
    </xf>
    <xf numFmtId="170" fontId="6" fillId="0" borderId="0" xfId="3" applyNumberFormat="1" applyFont="1" applyFill="1" applyAlignment="1">
      <alignment readingOrder="2"/>
    </xf>
    <xf numFmtId="165" fontId="8" fillId="0" borderId="0" xfId="3" applyNumberFormat="1" applyFont="1" applyFill="1" applyAlignment="1">
      <alignment horizontal="center" vertical="center" readingOrder="2"/>
    </xf>
    <xf numFmtId="3" fontId="6" fillId="0" borderId="0" xfId="0" applyNumberFormat="1" applyFont="1" applyFill="1" applyAlignment="1">
      <alignment horizontal="center" vertical="center" readingOrder="2"/>
    </xf>
    <xf numFmtId="171" fontId="6" fillId="0" borderId="3" xfId="0" applyNumberFormat="1" applyFont="1" applyFill="1" applyBorder="1" applyAlignment="1">
      <alignment horizontal="right" vertical="center" readingOrder="2"/>
    </xf>
    <xf numFmtId="171" fontId="6" fillId="0" borderId="0" xfId="0" applyNumberFormat="1" applyFont="1" applyFill="1" applyBorder="1" applyAlignment="1">
      <alignment horizontal="right" vertical="center" readingOrder="2"/>
    </xf>
    <xf numFmtId="171" fontId="6" fillId="0" borderId="0" xfId="0" applyNumberFormat="1" applyFont="1" applyFill="1" applyAlignment="1">
      <alignment horizontal="right" vertical="center" readingOrder="2"/>
    </xf>
    <xf numFmtId="171" fontId="8" fillId="0" borderId="4" xfId="0" applyNumberFormat="1" applyFont="1" applyFill="1" applyBorder="1" applyAlignment="1">
      <alignment horizontal="right" vertical="center" readingOrder="2"/>
    </xf>
    <xf numFmtId="171" fontId="8" fillId="0" borderId="0" xfId="0" applyNumberFormat="1" applyFont="1" applyFill="1" applyAlignment="1">
      <alignment horizontal="right" vertical="center" readingOrder="2"/>
    </xf>
    <xf numFmtId="171" fontId="8" fillId="0" borderId="0" xfId="0" applyNumberFormat="1" applyFont="1" applyFill="1" applyBorder="1" applyAlignment="1">
      <alignment horizontal="right" vertical="center" readingOrder="2"/>
    </xf>
    <xf numFmtId="171" fontId="8" fillId="0" borderId="1" xfId="0" applyNumberFormat="1" applyFont="1" applyFill="1" applyBorder="1" applyAlignment="1">
      <alignment horizontal="right" vertical="center" readingOrder="2"/>
    </xf>
    <xf numFmtId="171" fontId="8" fillId="0" borderId="5" xfId="0" applyNumberFormat="1" applyFont="1" applyFill="1" applyBorder="1" applyAlignment="1">
      <alignment horizontal="right" vertical="center" readingOrder="2"/>
    </xf>
    <xf numFmtId="171" fontId="9" fillId="0" borderId="0" xfId="0" applyNumberFormat="1" applyFont="1" applyFill="1" applyAlignment="1">
      <alignment horizontal="right" vertical="center" readingOrder="2"/>
    </xf>
    <xf numFmtId="171" fontId="9" fillId="0" borderId="0" xfId="0" applyNumberFormat="1" applyFont="1" applyFill="1" applyBorder="1" applyAlignment="1">
      <alignment horizontal="right" vertical="center" readingOrder="2"/>
    </xf>
    <xf numFmtId="171" fontId="6" fillId="0" borderId="0" xfId="1" applyNumberFormat="1" applyFont="1" applyFill="1" applyBorder="1" applyAlignment="1">
      <alignment horizontal="right" vertical="center" readingOrder="2"/>
    </xf>
    <xf numFmtId="171" fontId="6" fillId="0" borderId="3" xfId="1" applyNumberFormat="1" applyFont="1" applyFill="1" applyBorder="1" applyAlignment="1">
      <alignment horizontal="right" vertical="center" readingOrder="2"/>
    </xf>
    <xf numFmtId="171" fontId="8" fillId="0" borderId="0" xfId="1" applyNumberFormat="1" applyFont="1" applyFill="1" applyAlignment="1">
      <alignment horizontal="right" vertical="center" readingOrder="2"/>
    </xf>
    <xf numFmtId="171" fontId="8" fillId="0" borderId="4" xfId="1" applyNumberFormat="1" applyFont="1" applyFill="1" applyBorder="1" applyAlignment="1">
      <alignment horizontal="right" vertical="center" readingOrder="2"/>
    </xf>
    <xf numFmtId="171" fontId="11" fillId="0" borderId="0" xfId="0" applyNumberFormat="1" applyFont="1" applyFill="1" applyAlignment="1">
      <alignment vertical="center" wrapText="1" readingOrder="2"/>
    </xf>
    <xf numFmtId="171" fontId="11" fillId="0" borderId="0" xfId="0" applyNumberFormat="1" applyFont="1" applyFill="1" applyBorder="1" applyAlignment="1">
      <alignment vertical="center" wrapText="1" readingOrder="2"/>
    </xf>
    <xf numFmtId="171" fontId="12" fillId="0" borderId="1" xfId="0" applyNumberFormat="1" applyFont="1" applyFill="1" applyBorder="1" applyAlignment="1">
      <alignment vertical="center" wrapText="1" readingOrder="2"/>
    </xf>
    <xf numFmtId="171" fontId="12" fillId="0" borderId="0" xfId="0" applyNumberFormat="1" applyFont="1" applyFill="1" applyAlignment="1">
      <alignment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6" fillId="0" borderId="0" xfId="0" applyFont="1" applyFill="1" applyAlignment="1">
      <alignment horizontal="right" vertical="center" readingOrder="2"/>
    </xf>
    <xf numFmtId="0" fontId="11" fillId="0" borderId="0" xfId="0" applyFont="1" applyFill="1" applyAlignment="1">
      <alignment horizontal="right" vertical="center" wrapText="1" readingOrder="2"/>
    </xf>
    <xf numFmtId="167" fontId="3" fillId="0" borderId="0" xfId="1" applyNumberFormat="1" applyFont="1" applyFill="1" applyBorder="1" applyAlignment="1">
      <alignment horizontal="right" vertical="center" readingOrder="2"/>
    </xf>
    <xf numFmtId="0" fontId="10" fillId="0" borderId="0" xfId="0" applyFont="1" applyFill="1" applyAlignment="1">
      <alignment horizontal="right" vertical="center" wrapText="1" readingOrder="2"/>
    </xf>
    <xf numFmtId="0" fontId="12" fillId="0" borderId="0" xfId="0" applyFont="1" applyFill="1" applyAlignment="1">
      <alignment horizontal="right" vertical="center" wrapText="1" readingOrder="2"/>
    </xf>
    <xf numFmtId="171" fontId="12" fillId="0" borderId="0" xfId="0" applyNumberFormat="1" applyFont="1" applyFill="1" applyBorder="1" applyAlignment="1">
      <alignment vertical="center" wrapText="1" readingOrder="2"/>
    </xf>
    <xf numFmtId="0" fontId="6" fillId="0" borderId="0" xfId="1" applyFont="1" applyFill="1" applyAlignment="1">
      <alignment horizontal="justify" vertical="justify" wrapText="1" readingOrder="2"/>
    </xf>
    <xf numFmtId="171" fontId="6" fillId="0" borderId="0" xfId="1" applyNumberFormat="1" applyFont="1" applyFill="1" applyAlignment="1">
      <alignment horizontal="right" vertical="center" readingOrder="2"/>
    </xf>
    <xf numFmtId="171" fontId="8" fillId="0" borderId="0" xfId="1" applyNumberFormat="1" applyFont="1" applyFill="1" applyBorder="1" applyAlignment="1">
      <alignment horizontal="right" vertical="center" readingOrder="2"/>
    </xf>
    <xf numFmtId="171" fontId="11" fillId="0" borderId="0" xfId="0" applyNumberFormat="1" applyFont="1" applyFill="1" applyBorder="1" applyAlignment="1">
      <alignment horizontal="right" vertical="center" readingOrder="2"/>
    </xf>
    <xf numFmtId="171" fontId="12" fillId="0" borderId="4" xfId="0" applyNumberFormat="1" applyFont="1" applyFill="1" applyBorder="1" applyAlignment="1">
      <alignment horizontal="right" vertical="center" readingOrder="2"/>
    </xf>
    <xf numFmtId="171" fontId="12" fillId="0" borderId="0" xfId="0" applyNumberFormat="1" applyFont="1" applyFill="1" applyBorder="1" applyAlignment="1">
      <alignment horizontal="right" vertical="center" readingOrder="2"/>
    </xf>
    <xf numFmtId="171" fontId="11" fillId="0" borderId="4" xfId="0" applyNumberFormat="1" applyFont="1" applyFill="1" applyBorder="1" applyAlignment="1">
      <alignment vertical="center" wrapText="1" readingOrder="2"/>
    </xf>
    <xf numFmtId="0" fontId="7" fillId="0" borderId="0" xfId="1" applyFont="1" applyFill="1" applyAlignment="1">
      <alignment horizontal="right" vertical="center" readingOrder="2"/>
    </xf>
    <xf numFmtId="0" fontId="8" fillId="0" borderId="0" xfId="1" applyFont="1" applyFill="1" applyAlignment="1">
      <alignment horizontal="right" vertical="center" readingOrder="2"/>
    </xf>
    <xf numFmtId="0" fontId="8" fillId="0" borderId="3" xfId="1" applyFont="1" applyFill="1" applyBorder="1" applyAlignment="1">
      <alignment horizontal="right" vertical="center" readingOrder="2"/>
    </xf>
    <xf numFmtId="171" fontId="6" fillId="0" borderId="2" xfId="1" applyNumberFormat="1" applyFont="1" applyFill="1" applyBorder="1" applyAlignment="1">
      <alignment horizontal="right" vertical="center" readingOrder="2"/>
    </xf>
    <xf numFmtId="172" fontId="7" fillId="0" borderId="0" xfId="0" applyNumberFormat="1" applyFont="1" applyFill="1" applyAlignment="1">
      <alignment horizontal="right" vertical="center" readingOrder="2"/>
    </xf>
    <xf numFmtId="3" fontId="8" fillId="0" borderId="0" xfId="0" applyNumberFormat="1" applyFont="1" applyFill="1" applyBorder="1" applyAlignment="1">
      <alignment horizontal="center" vertical="center" readingOrder="2"/>
    </xf>
    <xf numFmtId="3" fontId="6" fillId="0" borderId="0" xfId="0" applyNumberFormat="1" applyFont="1" applyFill="1" applyBorder="1" applyAlignment="1">
      <alignment horizontal="center"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6" fillId="0" borderId="0" xfId="1" applyFont="1" applyFill="1" applyAlignment="1">
      <alignment vertical="center" readingOrder="2"/>
    </xf>
    <xf numFmtId="0" fontId="6" fillId="0" borderId="0" xfId="1" applyFont="1" applyFill="1" applyBorder="1" applyAlignment="1">
      <alignment horizontal="right" vertical="center" readingOrder="2"/>
    </xf>
    <xf numFmtId="0" fontId="6" fillId="0" borderId="3" xfId="1" applyFont="1" applyFill="1" applyBorder="1" applyAlignment="1">
      <alignment horizontal="right" vertical="center" readingOrder="2"/>
    </xf>
    <xf numFmtId="0" fontId="7" fillId="0" borderId="0" xfId="1" applyFont="1" applyFill="1" applyAlignment="1">
      <alignment vertical="center" readingOrder="2"/>
    </xf>
    <xf numFmtId="0" fontId="6" fillId="0" borderId="3" xfId="1" applyFont="1" applyFill="1" applyBorder="1" applyAlignment="1">
      <alignment horizontal="center" vertical="center" readingOrder="2"/>
    </xf>
    <xf numFmtId="0" fontId="8" fillId="0" borderId="3" xfId="1" applyFont="1" applyFill="1" applyBorder="1" applyAlignment="1">
      <alignment horizontal="center" vertical="center" wrapText="1" readingOrder="2"/>
    </xf>
    <xf numFmtId="0" fontId="6" fillId="0" borderId="0" xfId="1" applyFont="1" applyFill="1" applyAlignment="1">
      <alignment horizontal="center" vertical="center" wrapText="1" readingOrder="2"/>
    </xf>
    <xf numFmtId="0" fontId="8" fillId="0" borderId="0" xfId="1" applyFont="1" applyFill="1" applyAlignment="1">
      <alignment vertical="center" readingOrder="2"/>
    </xf>
    <xf numFmtId="0" fontId="7" fillId="0" borderId="0" xfId="1" applyFont="1" applyFill="1" applyAlignment="1">
      <alignment horizontal="center" vertical="center" readingOrder="2"/>
    </xf>
    <xf numFmtId="171" fontId="7" fillId="0" borderId="0" xfId="1" applyNumberFormat="1" applyFont="1" applyFill="1" applyAlignment="1">
      <alignment horizontal="right" vertical="center" readingOrder="2"/>
    </xf>
    <xf numFmtId="171" fontId="6" fillId="0" borderId="0" xfId="1" applyNumberFormat="1" applyFont="1" applyFill="1" applyAlignment="1">
      <alignment vertical="center" readingOrder="2"/>
    </xf>
    <xf numFmtId="166" fontId="6" fillId="0" borderId="0" xfId="1" applyNumberFormat="1" applyFont="1" applyFill="1" applyAlignment="1">
      <alignment horizontal="center" vertical="center" readingOrder="2"/>
    </xf>
    <xf numFmtId="171" fontId="9" fillId="0" borderId="0" xfId="1" applyNumberFormat="1" applyFont="1" applyFill="1" applyAlignment="1">
      <alignment horizontal="right" vertical="center" readingOrder="2"/>
    </xf>
    <xf numFmtId="171" fontId="8" fillId="0" borderId="1" xfId="1" applyNumberFormat="1" applyFont="1" applyFill="1" applyBorder="1" applyAlignment="1">
      <alignment horizontal="right" vertical="center" readingOrder="2"/>
    </xf>
    <xf numFmtId="0" fontId="6" fillId="0" borderId="0" xfId="1" applyFont="1" applyFill="1" applyAlignment="1">
      <alignment horizontal="right" vertical="center" readingOrder="2"/>
    </xf>
    <xf numFmtId="171" fontId="13" fillId="0" borderId="1" xfId="0" applyNumberFormat="1" applyFont="1" applyFill="1" applyBorder="1" applyAlignment="1">
      <alignment horizontal="right" vertical="center" readingOrder="2"/>
    </xf>
    <xf numFmtId="0" fontId="6" fillId="0" borderId="3" xfId="1" applyFont="1" applyFill="1" applyBorder="1" applyAlignment="1">
      <alignment vertical="center" readingOrder="2"/>
    </xf>
    <xf numFmtId="0" fontId="8" fillId="0" borderId="0" xfId="1" applyFont="1" applyFill="1" applyBorder="1" applyAlignment="1">
      <alignment horizontal="center" vertical="center" readingOrder="2"/>
    </xf>
    <xf numFmtId="0" fontId="8" fillId="0" borderId="0" xfId="1" applyFont="1" applyFill="1" applyBorder="1" applyAlignment="1">
      <alignment vertical="center" readingOrder="2"/>
    </xf>
    <xf numFmtId="0" fontId="12" fillId="0" borderId="3" xfId="0" applyFont="1" applyFill="1" applyBorder="1" applyAlignment="1">
      <alignment horizontal="center" vertical="center" wrapText="1" readingOrder="2"/>
    </xf>
    <xf numFmtId="0" fontId="11" fillId="0" borderId="0" xfId="0" applyFont="1" applyFill="1" applyAlignment="1">
      <alignment horizontal="center" vertical="center" wrapText="1" readingOrder="2"/>
    </xf>
    <xf numFmtId="0" fontId="6" fillId="0" borderId="0" xfId="1" applyFont="1" applyFill="1" applyBorder="1" applyAlignment="1">
      <alignment vertical="center" readingOrder="2"/>
    </xf>
    <xf numFmtId="0" fontId="12" fillId="0" borderId="0" xfId="0" applyFont="1" applyFill="1" applyAlignment="1">
      <alignment horizontal="center" vertical="center" wrapText="1" readingOrder="2"/>
    </xf>
    <xf numFmtId="49" fontId="12" fillId="0" borderId="3" xfId="0" applyNumberFormat="1" applyFont="1" applyFill="1" applyBorder="1" applyAlignment="1">
      <alignment horizontal="center" vertical="center" wrapText="1" readingOrder="2"/>
    </xf>
    <xf numFmtId="49" fontId="11" fillId="0" borderId="0" xfId="0" applyNumberFormat="1" applyFont="1" applyFill="1" applyBorder="1" applyAlignment="1">
      <alignment horizontal="center" vertical="center" wrapText="1" readingOrder="2"/>
    </xf>
    <xf numFmtId="0" fontId="3" fillId="0" borderId="0" xfId="1" applyFont="1" applyFill="1" applyAlignment="1">
      <alignment horizontal="right" vertical="center" readingOrder="2"/>
    </xf>
    <xf numFmtId="169" fontId="6" fillId="0" borderId="0" xfId="1" applyNumberFormat="1" applyFont="1" applyFill="1" applyAlignment="1">
      <alignment horizontal="right" vertical="center" readingOrder="2"/>
    </xf>
    <xf numFmtId="0" fontId="6" fillId="0" borderId="0" xfId="1" applyFont="1" applyFill="1" applyAlignment="1">
      <alignment vertical="center"/>
    </xf>
    <xf numFmtId="0" fontId="2" fillId="0" borderId="0" xfId="0" applyFont="1" applyFill="1" applyAlignment="1">
      <alignment vertical="center" readingOrder="2"/>
    </xf>
    <xf numFmtId="0" fontId="3" fillId="0" borderId="0" xfId="0" applyFont="1" applyFill="1" applyAlignment="1">
      <alignment vertical="justify" readingOrder="2"/>
    </xf>
    <xf numFmtId="0" fontId="1" fillId="0" borderId="0" xfId="0" applyFont="1" applyFill="1" applyAlignment="1">
      <alignment vertical="center" wrapText="1" readingOrder="2"/>
    </xf>
    <xf numFmtId="0" fontId="1" fillId="0" borderId="0" xfId="0" applyFont="1" applyFill="1" applyAlignment="1">
      <alignment horizontal="right" vertical="center" wrapText="1" readingOrder="2"/>
    </xf>
    <xf numFmtId="0" fontId="6" fillId="0" borderId="0" xfId="1" applyFont="1" applyFill="1" applyAlignment="1">
      <alignment horizontal="center" vertical="center" readingOrder="2"/>
    </xf>
    <xf numFmtId="0" fontId="3" fillId="0" borderId="0" xfId="0" applyFont="1" applyFill="1"/>
    <xf numFmtId="0" fontId="3" fillId="0" borderId="3" xfId="0" applyFont="1" applyFill="1" applyBorder="1"/>
    <xf numFmtId="0" fontId="8" fillId="0" borderId="0" xfId="1" applyFont="1" applyFill="1" applyAlignment="1">
      <alignment horizontal="center" vertical="center" readingOrder="2"/>
    </xf>
    <xf numFmtId="0" fontId="9" fillId="0" borderId="0" xfId="1" applyFont="1" applyFill="1" applyAlignment="1">
      <alignment horizontal="center" vertical="center" wrapText="1" readingOrder="2"/>
    </xf>
    <xf numFmtId="0" fontId="7" fillId="0" borderId="0" xfId="1" applyFont="1" applyFill="1" applyBorder="1" applyAlignment="1">
      <alignment horizontal="center" vertical="center" readingOrder="2"/>
    </xf>
    <xf numFmtId="166" fontId="6" fillId="0" borderId="0" xfId="1" applyNumberFormat="1" applyFont="1" applyFill="1" applyBorder="1" applyAlignment="1">
      <alignment horizontal="center" vertical="center" readingOrder="2"/>
    </xf>
    <xf numFmtId="169" fontId="6" fillId="0" borderId="0" xfId="1" applyNumberFormat="1" applyFont="1" applyFill="1" applyBorder="1" applyAlignment="1">
      <alignment horizontal="center" vertical="center" readingOrder="2"/>
    </xf>
    <xf numFmtId="0" fontId="6" fillId="0" borderId="0" xfId="1" applyFont="1" applyFill="1" applyAlignment="1">
      <alignment readingOrder="2"/>
    </xf>
    <xf numFmtId="169" fontId="8" fillId="0" borderId="0" xfId="1" applyNumberFormat="1" applyFont="1" applyFill="1" applyBorder="1" applyAlignment="1">
      <alignment horizontal="center" vertical="center" readingOrder="2"/>
    </xf>
    <xf numFmtId="3" fontId="6" fillId="0" borderId="0" xfId="1" applyNumberFormat="1" applyFont="1" applyFill="1" applyBorder="1" applyAlignment="1">
      <alignment horizontal="center" vertical="center" readingOrder="2"/>
    </xf>
    <xf numFmtId="0" fontId="8" fillId="0" borderId="0" xfId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horizontal="right" vertical="center"/>
    </xf>
    <xf numFmtId="0" fontId="8" fillId="0" borderId="0" xfId="1" applyFont="1" applyFill="1" applyAlignment="1">
      <alignment horizontal="right" vertical="center" wrapText="1" readingOrder="2"/>
    </xf>
    <xf numFmtId="0" fontId="8" fillId="0" borderId="0" xfId="1" applyFont="1" applyFill="1" applyBorder="1" applyAlignment="1">
      <alignment horizontal="right" vertical="center" wrapText="1" readingOrder="2"/>
    </xf>
    <xf numFmtId="0" fontId="8" fillId="0" borderId="0" xfId="1" applyFont="1" applyFill="1" applyAlignment="1">
      <alignment horizontal="center" vertical="center" wrapText="1" readingOrder="2"/>
    </xf>
    <xf numFmtId="0" fontId="8" fillId="0" borderId="0" xfId="1" applyFont="1" applyFill="1" applyBorder="1" applyAlignment="1">
      <alignment horizontal="center" vertical="center" wrapText="1" readingOrder="2"/>
    </xf>
    <xf numFmtId="0" fontId="6" fillId="0" borderId="6" xfId="1" applyFont="1" applyFill="1" applyBorder="1" applyAlignment="1">
      <alignment horizontal="right" vertical="center" readingOrder="2"/>
    </xf>
    <xf numFmtId="171" fontId="14" fillId="0" borderId="2" xfId="0" applyNumberFormat="1" applyFont="1" applyFill="1" applyBorder="1" applyAlignment="1">
      <alignment horizontal="right" vertical="center" readingOrder="2"/>
    </xf>
    <xf numFmtId="171" fontId="13" fillId="0" borderId="7" xfId="0" applyNumberFormat="1" applyFont="1" applyFill="1" applyBorder="1" applyAlignment="1">
      <alignment horizontal="right" vertical="center" readingOrder="2"/>
    </xf>
    <xf numFmtId="0" fontId="6" fillId="0" borderId="8" xfId="1" applyFont="1" applyFill="1" applyBorder="1" applyAlignment="1">
      <alignment horizontal="right" vertical="center" readingOrder="2"/>
    </xf>
    <xf numFmtId="171" fontId="6" fillId="0" borderId="9" xfId="1" applyNumberFormat="1" applyFont="1" applyFill="1" applyBorder="1" applyAlignment="1">
      <alignment horizontal="right" vertical="center" readingOrder="2"/>
    </xf>
    <xf numFmtId="171" fontId="6" fillId="0" borderId="1" xfId="1" applyNumberFormat="1" applyFont="1" applyFill="1" applyBorder="1" applyAlignment="1">
      <alignment horizontal="right" vertical="center" readingOrder="2"/>
    </xf>
    <xf numFmtId="171" fontId="8" fillId="0" borderId="2" xfId="1" applyNumberFormat="1" applyFont="1" applyFill="1" applyBorder="1" applyAlignment="1">
      <alignment horizontal="right" vertical="center" readingOrder="2"/>
    </xf>
    <xf numFmtId="0" fontId="8" fillId="0" borderId="3" xfId="1" applyFont="1" applyFill="1" applyBorder="1" applyAlignment="1">
      <alignment horizontal="center" vertical="center" readingOrder="2"/>
    </xf>
    <xf numFmtId="165" fontId="6" fillId="0" borderId="0" xfId="1" applyNumberFormat="1" applyFont="1" applyFill="1" applyAlignment="1">
      <alignment horizontal="center" vertical="center" readingOrder="2"/>
    </xf>
    <xf numFmtId="167" fontId="6" fillId="0" borderId="0" xfId="1" applyNumberFormat="1" applyFont="1" applyFill="1" applyBorder="1" applyAlignment="1">
      <alignment horizontal="center" vertical="center" readingOrder="2"/>
    </xf>
    <xf numFmtId="165" fontId="8" fillId="0" borderId="0" xfId="1" applyNumberFormat="1" applyFont="1" applyFill="1" applyAlignment="1">
      <alignment horizontal="center" vertical="center" readingOrder="2"/>
    </xf>
    <xf numFmtId="167" fontId="8" fillId="0" borderId="0" xfId="1" applyNumberFormat="1" applyFont="1" applyFill="1" applyBorder="1" applyAlignment="1">
      <alignment horizontal="center" vertical="center" readingOrder="2"/>
    </xf>
    <xf numFmtId="166" fontId="8" fillId="0" borderId="0" xfId="1" applyNumberFormat="1" applyFont="1" applyFill="1" applyAlignment="1">
      <alignment horizontal="center" vertical="center" readingOrder="2"/>
    </xf>
    <xf numFmtId="171" fontId="8" fillId="0" borderId="3" xfId="1" applyNumberFormat="1" applyFont="1" applyFill="1" applyBorder="1" applyAlignment="1">
      <alignment horizontal="right" vertical="center" readingOrder="2"/>
    </xf>
    <xf numFmtId="168" fontId="8" fillId="0" borderId="0" xfId="1" applyNumberFormat="1" applyFont="1" applyFill="1" applyAlignment="1">
      <alignment vertical="center" readingOrder="2"/>
    </xf>
    <xf numFmtId="166" fontId="8" fillId="0" borderId="0" xfId="1" applyNumberFormat="1" applyFont="1" applyFill="1" applyAlignment="1">
      <alignment vertical="center" readingOrder="2"/>
    </xf>
    <xf numFmtId="37" fontId="8" fillId="0" borderId="0" xfId="1" applyNumberFormat="1" applyFont="1" applyFill="1" applyAlignment="1">
      <alignment horizontal="right" vertical="center" readingOrder="2"/>
    </xf>
    <xf numFmtId="166" fontId="8" fillId="0" borderId="0" xfId="1" applyNumberFormat="1" applyFont="1" applyFill="1" applyAlignment="1">
      <alignment horizontal="right" vertical="center" readingOrder="2"/>
    </xf>
    <xf numFmtId="0" fontId="2" fillId="0" borderId="0" xfId="0" applyFont="1" applyFill="1" applyAlignment="1">
      <alignment horizontal="right" vertical="center" readingOrder="2"/>
    </xf>
    <xf numFmtId="49" fontId="12" fillId="0" borderId="3" xfId="0" applyNumberFormat="1" applyFont="1" applyFill="1" applyBorder="1" applyAlignment="1">
      <alignment horizontal="center" vertical="center" readingOrder="2"/>
    </xf>
    <xf numFmtId="0" fontId="17" fillId="0" borderId="0" xfId="5" applyFont="1" applyAlignment="1">
      <alignment horizontal="center" vertical="center"/>
    </xf>
    <xf numFmtId="3" fontId="17" fillId="0" borderId="0" xfId="5" applyNumberFormat="1" applyFont="1" applyAlignment="1">
      <alignment horizontal="center" vertical="center"/>
    </xf>
    <xf numFmtId="0" fontId="17" fillId="0" borderId="0" xfId="5" applyFont="1" applyAlignment="1">
      <alignment horizontal="right" vertical="center"/>
    </xf>
    <xf numFmtId="3" fontId="17" fillId="0" borderId="0" xfId="5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173" fontId="17" fillId="0" borderId="0" xfId="4" applyNumberFormat="1" applyFont="1" applyAlignment="1">
      <alignment horizontal="right" vertical="center"/>
    </xf>
    <xf numFmtId="4" fontId="17" fillId="0" borderId="0" xfId="4" applyNumberFormat="1" applyFont="1" applyAlignment="1">
      <alignment horizontal="right" vertical="center"/>
    </xf>
    <xf numFmtId="3" fontId="17" fillId="0" borderId="0" xfId="4" applyNumberFormat="1" applyFont="1" applyAlignment="1">
      <alignment horizontal="right" vertical="center"/>
    </xf>
    <xf numFmtId="0" fontId="17" fillId="3" borderId="10" xfId="5" applyFont="1" applyFill="1" applyBorder="1" applyAlignment="1">
      <alignment horizontal="center" vertical="center"/>
    </xf>
    <xf numFmtId="3" fontId="17" fillId="3" borderId="10" xfId="5" applyNumberFormat="1" applyFont="1" applyFill="1" applyBorder="1" applyAlignment="1">
      <alignment horizontal="center" vertical="center"/>
    </xf>
    <xf numFmtId="4" fontId="17" fillId="3" borderId="10" xfId="4" applyNumberFormat="1" applyFont="1" applyFill="1" applyBorder="1" applyAlignment="1">
      <alignment horizontal="right" vertical="center"/>
    </xf>
    <xf numFmtId="3" fontId="17" fillId="3" borderId="10" xfId="4" applyNumberFormat="1" applyFont="1" applyFill="1" applyBorder="1" applyAlignment="1">
      <alignment horizontal="right" vertical="center"/>
    </xf>
    <xf numFmtId="0" fontId="17" fillId="3" borderId="10" xfId="5" applyFont="1" applyFill="1" applyBorder="1" applyAlignment="1">
      <alignment horizontal="left" vertical="center"/>
    </xf>
    <xf numFmtId="1" fontId="17" fillId="0" borderId="10" xfId="5" applyNumberFormat="1" applyFont="1" applyBorder="1" applyAlignment="1">
      <alignment horizontal="left" vertical="center"/>
    </xf>
    <xf numFmtId="1" fontId="17" fillId="0" borderId="10" xfId="5" applyNumberFormat="1" applyFont="1" applyBorder="1" applyAlignment="1">
      <alignment horizontal="right" vertical="center"/>
    </xf>
    <xf numFmtId="4" fontId="17" fillId="0" borderId="10" xfId="4" applyNumberFormat="1" applyFont="1" applyBorder="1" applyAlignment="1">
      <alignment horizontal="right" vertical="center"/>
    </xf>
    <xf numFmtId="3" fontId="17" fillId="0" borderId="10" xfId="4" applyNumberFormat="1" applyFont="1" applyBorder="1" applyAlignment="1">
      <alignment horizontal="right" vertical="center"/>
    </xf>
    <xf numFmtId="1" fontId="17" fillId="4" borderId="10" xfId="5" applyNumberFormat="1" applyFont="1" applyFill="1" applyBorder="1" applyAlignment="1">
      <alignment horizontal="right" vertical="center"/>
    </xf>
    <xf numFmtId="1" fontId="17" fillId="4" borderId="10" xfId="5" applyNumberFormat="1" applyFont="1" applyFill="1" applyBorder="1" applyAlignment="1">
      <alignment horizontal="left" vertical="center"/>
    </xf>
    <xf numFmtId="4" fontId="17" fillId="4" borderId="10" xfId="4" applyNumberFormat="1" applyFont="1" applyFill="1" applyBorder="1" applyAlignment="1">
      <alignment horizontal="right" vertical="center"/>
    </xf>
    <xf numFmtId="3" fontId="17" fillId="4" borderId="10" xfId="4" applyNumberFormat="1" applyFont="1" applyFill="1" applyBorder="1" applyAlignment="1">
      <alignment horizontal="right" vertical="center"/>
    </xf>
    <xf numFmtId="4" fontId="18" fillId="3" borderId="10" xfId="4" applyNumberFormat="1" applyFont="1" applyFill="1" applyBorder="1" applyAlignment="1">
      <alignment horizontal="right" vertical="center"/>
    </xf>
    <xf numFmtId="0" fontId="18" fillId="3" borderId="10" xfId="5" applyFont="1" applyFill="1" applyBorder="1" applyAlignment="1">
      <alignment horizontal="center" vertical="center"/>
    </xf>
    <xf numFmtId="3" fontId="18" fillId="3" borderId="10" xfId="4" applyNumberFormat="1" applyFont="1" applyFill="1" applyBorder="1" applyAlignment="1">
      <alignment horizontal="right" vertical="center"/>
    </xf>
    <xf numFmtId="0" fontId="17" fillId="0" borderId="0" xfId="0" applyFont="1"/>
    <xf numFmtId="0" fontId="17" fillId="2" borderId="0" xfId="0" applyFont="1" applyFill="1"/>
    <xf numFmtId="3" fontId="17" fillId="0" borderId="0" xfId="5" applyNumberFormat="1" applyFont="1" applyFill="1" applyAlignment="1">
      <alignment horizontal="right" vertical="center"/>
    </xf>
    <xf numFmtId="3" fontId="6" fillId="0" borderId="0" xfId="1" applyNumberFormat="1" applyFont="1" applyFill="1" applyAlignment="1">
      <alignment vertical="center" readingOrder="2"/>
    </xf>
    <xf numFmtId="0" fontId="1" fillId="0" borderId="3" xfId="0" applyFont="1" applyFill="1" applyBorder="1" applyAlignment="1">
      <alignment horizontal="center" vertical="center" wrapText="1" readingOrder="2"/>
    </xf>
    <xf numFmtId="1" fontId="18" fillId="3" borderId="10" xfId="5" applyNumberFormat="1" applyFont="1" applyFill="1" applyBorder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7" fillId="0" borderId="0" xfId="5" applyFont="1" applyFill="1" applyAlignment="1">
      <alignment horizontal="center" vertical="center"/>
    </xf>
    <xf numFmtId="1" fontId="17" fillId="3" borderId="10" xfId="5" applyNumberFormat="1" applyFont="1" applyFill="1" applyBorder="1" applyAlignment="1">
      <alignment horizontal="center" vertical="center"/>
    </xf>
    <xf numFmtId="4" fontId="17" fillId="3" borderId="11" xfId="4" applyNumberFormat="1" applyFont="1" applyFill="1" applyBorder="1" applyAlignment="1">
      <alignment horizontal="center" vertical="center"/>
    </xf>
    <xf numFmtId="4" fontId="17" fillId="3" borderId="12" xfId="4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readingOrder="2"/>
    </xf>
    <xf numFmtId="0" fontId="8" fillId="0" borderId="0" xfId="1" applyFont="1" applyFill="1" applyBorder="1" applyAlignment="1">
      <alignment horizontal="center" vertical="center" readingOrder="2"/>
    </xf>
    <xf numFmtId="0" fontId="8" fillId="0" borderId="2" xfId="1" applyFont="1" applyFill="1" applyBorder="1" applyAlignment="1">
      <alignment horizontal="center" vertical="center" readingOrder="2"/>
    </xf>
    <xf numFmtId="0" fontId="8" fillId="0" borderId="0" xfId="1" applyFont="1" applyFill="1" applyAlignment="1">
      <alignment horizontal="center"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8" fillId="0" borderId="2" xfId="1" applyFont="1" applyFill="1" applyBorder="1" applyAlignment="1">
      <alignment horizontal="center" vertical="top" readingOrder="2"/>
    </xf>
    <xf numFmtId="0" fontId="6" fillId="0" borderId="0" xfId="1" applyFont="1" applyFill="1" applyBorder="1" applyAlignment="1">
      <alignment horizontal="right" vertical="center" readingOrder="2"/>
    </xf>
    <xf numFmtId="0" fontId="12" fillId="0" borderId="0" xfId="0" applyFont="1" applyFill="1" applyAlignment="1">
      <alignment horizontal="right" vertical="center" wrapText="1" readingOrder="2"/>
    </xf>
    <xf numFmtId="0" fontId="11" fillId="0" borderId="3" xfId="0" applyFont="1" applyFill="1" applyBorder="1" applyAlignment="1">
      <alignment horizontal="right" vertical="center" wrapText="1" readingOrder="2"/>
    </xf>
    <xf numFmtId="0" fontId="6" fillId="0" borderId="2" xfId="1" applyFont="1" applyFill="1" applyBorder="1" applyAlignment="1">
      <alignment horizontal="center" vertical="top" readingOrder="2"/>
    </xf>
    <xf numFmtId="0" fontId="1" fillId="0" borderId="0" xfId="0" applyFont="1" applyFill="1" applyAlignment="1">
      <alignment horizontal="right" vertical="center" wrapText="1" readingOrder="2"/>
    </xf>
    <xf numFmtId="0" fontId="1" fillId="0" borderId="3" xfId="0" applyFont="1" applyFill="1" applyBorder="1" applyAlignment="1">
      <alignment horizontal="center" vertical="center" wrapText="1" readingOrder="2"/>
    </xf>
    <xf numFmtId="0" fontId="6" fillId="0" borderId="0" xfId="1" applyFont="1" applyFill="1" applyAlignment="1">
      <alignment horizontal="center" vertical="top" readingOrder="2"/>
    </xf>
    <xf numFmtId="0" fontId="3" fillId="0" borderId="0" xfId="0" applyFont="1" applyFill="1" applyAlignment="1">
      <alignment horizontal="left" vertical="justify" readingOrder="2"/>
    </xf>
  </cellXfs>
  <cellStyles count="6">
    <cellStyle name="Comma" xfId="4" builtinId="3"/>
    <cellStyle name="Comma 2" xfId="3" xr:uid="{00000000-0005-0000-0000-000001000000}"/>
    <cellStyle name="MS_Arabic 3" xfId="2" xr:uid="{00000000-0005-0000-0000-000002000000}"/>
    <cellStyle name="Normal 2" xfId="5" xr:uid="{00000000-0005-0000-0000-000004000000}"/>
    <cellStyle name="عادي" xfId="0" builtinId="0"/>
    <cellStyle name="عادي 9" xfId="1" xr:uid="{00000000-0005-0000-0000-000005000000}"/>
  </cellStyles>
  <dxfs count="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p/My%20Documents/&#1575;&#1604;&#1579;&#1602;&#1576;&#1577;/1435/&#1605;&#1610;&#1586;&#1575;&#1606;&#1610;&#1575;&#1578;/&#1571;&#1581;&#1605;&#1583;/My%20Documents/&#1578;&#1602;&#1585;&#1610;&#1585;%20&#1605;&#1608;&#1602;&#1601;%20&#1575;&#1604;&#1593;&#1605;&#1604;&#1575;&#1569;%20&#1576;&#1605;&#1603;&#1578;&#1576;%20&#1575;&#1604;&#1582;&#1576;&#15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93;&#1605;&#1604;&#1575;&#1569;%20&#1575;&#1604;&#1605;&#1603;&#1578;&#1576;/K0040%20%20%20&#1588;&#1585;&#1603;&#1577;%20&#1575;&#1604;&#1581;&#1605;&#1575;&#1583;%20&#1604;&#1604;&#1578;&#1580;&#1575;&#1585;&#1577;%20&#1608;&#1575;&#1604;&#1605;&#1602;&#1575;&#1608;&#1604;&#1575;&#1578;/&#1588;&#1585;&#1603;&#1575;&#1578;%20&#1593;&#1576;&#1583;%20&#1575;&#1604;&#1604;&#1607;%20&#1575;&#1604;&#1581;&#1605;&#1575;&#1583;/2018/&#1605;&#1583;&#1575;&#1585;&#1587;%20&#1575;&#1604;&#1578;&#1585;&#1576;&#1610;&#1577;%20&#1608;&#1575;&#1604;&#1578;&#1593;&#1604;&#1610;&#1605;%20&#1600;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cad/My%20Documents/&#1576;&#1588;&#1610;&#1585;/&#1575;&#1604;&#1593;&#1605;&#1604;&#1575;&#1569;%20&#1575;&#1604;&#1583;&#1575;&#1574;&#1605;&#1608;&#1606;%20&#1604;&#1605;&#1603;&#1578;&#1576;%20&#1575;&#1604;&#1582;&#1576;&#1585;/&#1605;.&#1570;&#1604;%20&#1575;&#1604;&#1588;&#1610;&#1582;/&#1605;&#1572;&#1587;&#1587;&#1577;%20&#1570;&#1604;%20&#1575;&#1604;&#1588;&#1610;&#1582;%20&#1575;&#1604;&#1604;&#1573;&#1578;&#1589;&#1575;&#1604;&#1575;&#1578;%20&#1600;%20&#1605;&#1610;&#1586;&#1575;&#1606;&#1610;&#1577;/&#1605;&#1572;&#1587;&#1587;&#1577;%20&#1570;&#1604;%20&#1575;&#1604;&#1588;&#1610;&#1582;%20&#1605;&#1610;&#1586;&#1575;&#1606;&#1610;&#1577;%202003&#160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p/My%20Documents/&#1575;&#1604;&#1579;&#1602;&#1576;&#1577;/1435/&#1605;&#1610;&#1586;&#1575;&#1606;&#1610;&#1575;&#1578;/&#1571;&#1581;&#1605;&#1583;/disk%20f/&#1605;&#1604;&#1601;&#1575;&#1578;%20&#1603;&#1605;&#1576;&#1610;&#1608;&#1578;&#1585;%20&#1575;&#1604;&#1587;&#1603;&#1585;&#1578;&#1575;&#1585;&#1610;&#1577;/&#1575;&#1604;&#1578;&#1602;&#1575;&#1585;&#1610;&#1585;%20&#1575;&#1604;&#1588;&#1607;&#1585;&#1610;&#1577;/i%20i/&#1578;&#1602;&#1585;&#1610;&#1585;%20&#1605;&#1608;&#1602;&#1601;%20&#1575;&#1604;&#1593;&#1605;&#1604;&#1575;&#1569;%20&#1576;&#1605;&#1603;&#1578;&#1576;%20&#1575;&#1604;&#1582;&#1576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ورقة2"/>
      <sheetName val="ورقة1"/>
      <sheetName val="نموذج لموظفي المكتب"/>
      <sheetName val="قائمة الموظفين"/>
      <sheetName val="جدول بزيارات العملاء (2)"/>
      <sheetName val="عمولة صرف عقد جديد (2)"/>
      <sheetName val="عمولة صرف عقد جديد"/>
      <sheetName val="توزيع العمولات المستحقة"/>
      <sheetName val="نموذج أجازات"/>
      <sheetName val="ملفات بمستودع الاحساء"/>
      <sheetName val="مصروفات المكاتب"/>
      <sheetName val="صرف راتب"/>
      <sheetName val="تصفية مستحقات موظف (2)"/>
      <sheetName val="تصفية مستحقات نيكاسيو"/>
      <sheetName val="موقف المراجعة الدورية"/>
      <sheetName val="موقف المراجعة النهائي"/>
      <sheetName val="أتعاب مكتب الخبر"/>
      <sheetName val="كشف بعملاء المكتب"/>
      <sheetName val="بيانات عن العميل"/>
      <sheetName val="أسماء العملاء بالانجليزي"/>
      <sheetName val="توقيع ميزانيات"/>
      <sheetName val="كشف حساب العملاء"/>
      <sheetName val="جدول زمني"/>
      <sheetName val="نموذج إستلام سيارة"/>
      <sheetName val="مراسلات العملاء"/>
      <sheetName val="جدول زيارات الاسبوعي"/>
      <sheetName val="موقف العملاء12"/>
      <sheetName val="موقف العملاء"/>
      <sheetName val="إيرادات مكتب الخبر"/>
      <sheetName val="تقرير أعمال المكتب"/>
      <sheetName val="تفريغ كشف الحضور"/>
      <sheetName val="كشف الحضور"/>
      <sheetName val="تصريح تنقل"/>
      <sheetName val="نموذج أجازة"/>
      <sheetName val="تليفونات عملاء مكتب الخبر"/>
      <sheetName val="نصيب أتعاب الفروع"/>
      <sheetName val="تذكرة طائرة (E)"/>
      <sheetName val="تذكرة طائرة (3)"/>
      <sheetName val="تذكرة طائرة"/>
      <sheetName val="سند صرف فواتير"/>
      <sheetName val="نوع الخدمة"/>
      <sheetName val="جرد مخزن"/>
      <sheetName val="كشف تفريغ"/>
      <sheetName val="جرد خزينة"/>
      <sheetName val="بيان القضايا المرسلة"/>
      <sheetName val="موقف أتعاب العملاء"/>
      <sheetName val="موقف أتعاب العمليات الخاصة"/>
      <sheetName val="أتعاب مسك الدفاتر"/>
      <sheetName val="بيان العمل نيكاسيو"/>
      <sheetName val="بيان العمل نيكاسيو (2)"/>
      <sheetName val="بيان العمل الاسبوعي"/>
      <sheetName val="جدول بزيارات العملاء"/>
      <sheetName val="تذكرة طائرة (2)"/>
      <sheetName val="تصفية مستحقات موظف (3)"/>
      <sheetName val="تصفية مستحقات موظف"/>
      <sheetName val="عمولات مستحقة (2)"/>
      <sheetName val="عمولات مستحقة"/>
      <sheetName val="محضر الاجتماع الأسبوعي"/>
      <sheetName val="محضر الاجتماع الأسبوعي (3)"/>
      <sheetName val="محضر الاجتماع الأسبوعي (2)"/>
      <sheetName val="محضر الاجتماع الأسبوعي (4)"/>
      <sheetName val="محضر الاجتماع الأسبوعي (5)"/>
      <sheetName val="محضر الاجتماع الأسبوعي (6)"/>
      <sheetName val="محضر الاجتماع الأسبوعي (7)"/>
      <sheetName val="محضر الاجتماع الأسبوعي (8)"/>
      <sheetName val="عمولة صرف عقد جديد (3)"/>
      <sheetName val="عمولات مستحقة صابر المهدي"/>
      <sheetName val="عمولات مستحقة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غلاف + الفهرس"/>
      <sheetName val="المركز المالي"/>
      <sheetName val="قائمة الدخل"/>
      <sheetName val="قائمة التغيرات"/>
      <sheetName val="قائمة التدفقات"/>
      <sheetName val="نبذة تاريخية"/>
      <sheetName val="5-3"/>
      <sheetName val="6"/>
      <sheetName val="9-7"/>
      <sheetName val="10"/>
      <sheetName val="13-11"/>
      <sheetName val="16-14"/>
      <sheetName val="إيضاح 15 (2)"/>
      <sheetName val="إيضاح 15 (3)"/>
      <sheetName val="كشف رقم 4"/>
      <sheetName val="كشف رقم 4 (2)"/>
      <sheetName val="إهلاك الأصول 2011 "/>
      <sheetName val="إهلاك الأصول 2008"/>
      <sheetName val="إهلاك الأصول 2007"/>
    </sheetNames>
    <sheetDataSet>
      <sheetData sheetId="0"/>
      <sheetData sheetId="1">
        <row r="7">
          <cell r="B7" t="str">
            <v xml:space="preserve">الأصول </v>
          </cell>
        </row>
      </sheetData>
      <sheetData sheetId="2">
        <row r="2">
          <cell r="B2" t="str">
            <v>شـركـة مـدارس الـتـربـيــة والـتـعـلـيــم الأهـلـيــة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غلاف + الفهرس"/>
      <sheetName val="المركز المالي"/>
      <sheetName val="قائمة الدخل"/>
      <sheetName val="قائمة التغيرات"/>
      <sheetName val="التدفقات النقدية"/>
      <sheetName val="نبذة تاريخية"/>
      <sheetName val="إيضاح 3-4-5"/>
      <sheetName val="إيضاح 6"/>
      <sheetName val="إيضاح7-8-9"/>
      <sheetName val="إيضاح10 -11"/>
      <sheetName val="ميزان المراجعة"/>
      <sheetName val="القيو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أسماء ومسلسل العملاء "/>
      <sheetName val="ورقة2"/>
      <sheetName val="نموذج عهدة مستديمة"/>
      <sheetName val="نموذج عهدة مستديمة (2)"/>
      <sheetName val="نموذج لموظفي المكتب"/>
      <sheetName val="قائمة الموظفين"/>
      <sheetName val="عمولة صرف عقد جديد"/>
      <sheetName val="نموذج أجازات"/>
      <sheetName val="تابع ملفات المستودع"/>
      <sheetName val="ملفات بمستودع الاحساء"/>
      <sheetName val="بدل سكن"/>
      <sheetName val="صرف راتب"/>
      <sheetName val="تصفية مستحقات موظف"/>
      <sheetName val="موقف المراجعة الدورية"/>
      <sheetName val="موقف المراجعة النهائي"/>
      <sheetName val="بيانات عن العميل"/>
      <sheetName val="كشف حساب العملاء"/>
      <sheetName val="نموذج إستلام سيارة"/>
      <sheetName val="مراسلات العملاء"/>
      <sheetName val="جدول بزيارات العملاء"/>
      <sheetName val="جدول زيارات الاسبوعي"/>
      <sheetName val="بيان العمل الاسبوعي"/>
      <sheetName val="كشف بعملاء المكتب"/>
      <sheetName val="ملاحظات صابر"/>
      <sheetName val="موقف العملاء"/>
      <sheetName val="إيرادات مكتب الخبر"/>
      <sheetName val="التقرير الشهري المعدل"/>
      <sheetName val="تقرير أعمال المكتب"/>
      <sheetName val="تفريغ كشف الحضور"/>
      <sheetName val="كشف الحضور"/>
      <sheetName val="تصريح تنقل"/>
      <sheetName val="تليفونات عملاء مكتب الخبر"/>
      <sheetName val="تذكرة طائرة"/>
      <sheetName val="سند صرف فواتير"/>
      <sheetName val="جرد مخزن"/>
      <sheetName val="كشف تفريغ"/>
      <sheetName val="جرد خزينة"/>
      <sheetName val="بيان القضايا المرسلة"/>
      <sheetName val="موقف أتعاب العملاء"/>
      <sheetName val="موقف أتعاب العمليات الخاصة"/>
      <sheetName val="أتعاب مسك الدفاتر"/>
      <sheetName val="إيجار المكتب"/>
      <sheetName val="حساب مكتب الخبر لدى الفروع"/>
      <sheetName val="سند قيد يومية"/>
      <sheetName val="ورقة1"/>
      <sheetName val="نموذج إرسال الملفات للإرشيف"/>
      <sheetName val="ورقة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P268"/>
  <sheetViews>
    <sheetView showGridLines="0" rightToLeft="1" zoomScale="90" zoomScaleNormal="90" workbookViewId="0">
      <pane xSplit="4" ySplit="6" topLeftCell="E212" activePane="bottomRight" state="frozen"/>
      <selection pane="topRight" activeCell="E1" sqref="E1"/>
      <selection pane="bottomLeft" activeCell="A7" sqref="A7"/>
      <selection pane="bottomRight" activeCell="E238" sqref="E238"/>
    </sheetView>
  </sheetViews>
  <sheetFormatPr defaultColWidth="8.75" defaultRowHeight="15" x14ac:dyDescent="0.2"/>
  <cols>
    <col min="1" max="1" width="13.375" style="116" customWidth="1"/>
    <col min="2" max="2" width="25.75" style="116" customWidth="1"/>
    <col min="3" max="3" width="10.875" style="116" bestFit="1" customWidth="1"/>
    <col min="4" max="4" width="10.25" style="116" bestFit="1" customWidth="1"/>
    <col min="5" max="6" width="10.25" style="116" customWidth="1"/>
    <col min="7" max="7" width="11.625" style="116" customWidth="1"/>
    <col min="8" max="8" width="11.375" style="116" customWidth="1"/>
    <col min="9" max="9" width="12.75" style="116" hidden="1" customWidth="1"/>
    <col min="10" max="10" width="14.375" style="116" hidden="1" customWidth="1"/>
    <col min="11" max="11" width="13.625" style="116" customWidth="1"/>
    <col min="12" max="12" width="15.375" style="116" customWidth="1"/>
    <col min="13" max="13" width="10.625" style="117" bestFit="1" customWidth="1"/>
    <col min="14" max="14" width="10.25" style="117" hidden="1" customWidth="1"/>
    <col min="15" max="16" width="9.75" style="119" hidden="1" customWidth="1"/>
    <col min="17" max="16384" width="8.75" style="116"/>
  </cols>
  <sheetData>
    <row r="1" spans="1:16" x14ac:dyDescent="0.2">
      <c r="A1" s="146" t="s">
        <v>83</v>
      </c>
      <c r="B1" s="146"/>
      <c r="C1" s="146"/>
      <c r="D1" s="146"/>
      <c r="E1" s="146"/>
      <c r="F1" s="146"/>
      <c r="G1" s="146"/>
      <c r="H1" s="146"/>
    </row>
    <row r="2" spans="1:16" x14ac:dyDescent="0.2">
      <c r="A2" s="147" t="s">
        <v>49</v>
      </c>
      <c r="B2" s="147"/>
      <c r="C2" s="147"/>
      <c r="D2" s="147"/>
      <c r="E2" s="147"/>
      <c r="F2" s="147"/>
      <c r="G2" s="147"/>
      <c r="H2" s="147"/>
      <c r="I2" s="118"/>
      <c r="J2" s="118"/>
      <c r="K2" s="118"/>
      <c r="L2" s="118"/>
      <c r="M2" s="119"/>
      <c r="N2" s="119"/>
    </row>
    <row r="3" spans="1:16" x14ac:dyDescent="0.2">
      <c r="A3" s="120"/>
      <c r="B3" s="120" t="s">
        <v>84</v>
      </c>
      <c r="C3" s="121">
        <v>44562</v>
      </c>
      <c r="D3" s="122" t="s">
        <v>85</v>
      </c>
      <c r="E3" s="121">
        <v>44926</v>
      </c>
      <c r="F3" s="122"/>
      <c r="G3" s="122"/>
      <c r="H3" s="122"/>
      <c r="I3" s="118"/>
      <c r="J3" s="118"/>
      <c r="K3" s="118"/>
      <c r="L3" s="118"/>
      <c r="M3" s="123"/>
      <c r="N3" s="123"/>
    </row>
    <row r="4" spans="1:16" x14ac:dyDescent="0.2">
      <c r="A4" s="148" t="s">
        <v>74</v>
      </c>
      <c r="B4" s="148"/>
      <c r="C4" s="149">
        <f>C5-D5</f>
        <v>-0.14000000001396984</v>
      </c>
      <c r="D4" s="150"/>
      <c r="E4" s="149">
        <f>E5-F5</f>
        <v>0.45000000006984919</v>
      </c>
      <c r="F4" s="150"/>
      <c r="G4" s="149">
        <f>G5-H5</f>
        <v>0.31000000005587935</v>
      </c>
      <c r="H4" s="150"/>
      <c r="I4" s="124"/>
      <c r="J4" s="124"/>
      <c r="K4" s="124"/>
      <c r="L4" s="124"/>
      <c r="M4" s="125"/>
      <c r="N4" s="125"/>
    </row>
    <row r="5" spans="1:16" x14ac:dyDescent="0.2">
      <c r="A5" s="148"/>
      <c r="B5" s="148"/>
      <c r="C5" s="126">
        <f t="shared" ref="C5:H5" si="0">SUM(C7:C257)</f>
        <v>217146</v>
      </c>
      <c r="D5" s="126">
        <f t="shared" si="0"/>
        <v>217146.14</v>
      </c>
      <c r="E5" s="126">
        <f t="shared" si="0"/>
        <v>912062.17</v>
      </c>
      <c r="F5" s="126">
        <f t="shared" si="0"/>
        <v>912061.72</v>
      </c>
      <c r="G5" s="126">
        <f t="shared" si="0"/>
        <v>1129208.17</v>
      </c>
      <c r="H5" s="126">
        <f t="shared" si="0"/>
        <v>1129207.8599999999</v>
      </c>
      <c r="I5" s="124"/>
      <c r="J5" s="124"/>
      <c r="K5" s="124"/>
      <c r="L5" s="124"/>
      <c r="M5" s="139">
        <f>M258</f>
        <v>0</v>
      </c>
      <c r="N5" s="127">
        <f t="shared" ref="N5:P5" si="1">SUM(N7:N257)</f>
        <v>0</v>
      </c>
      <c r="O5" s="127">
        <f t="shared" si="1"/>
        <v>912062</v>
      </c>
      <c r="P5" s="127">
        <f t="shared" si="1"/>
        <v>912062</v>
      </c>
    </row>
    <row r="6" spans="1:16" x14ac:dyDescent="0.2">
      <c r="A6" s="128" t="s">
        <v>75</v>
      </c>
      <c r="B6" s="124" t="s">
        <v>76</v>
      </c>
      <c r="C6" s="126" t="s">
        <v>77</v>
      </c>
      <c r="D6" s="126" t="s">
        <v>78</v>
      </c>
      <c r="E6" s="126" t="s">
        <v>79</v>
      </c>
      <c r="F6" s="126" t="s">
        <v>80</v>
      </c>
      <c r="G6" s="126" t="s">
        <v>81</v>
      </c>
      <c r="H6" s="126" t="s">
        <v>82</v>
      </c>
      <c r="I6" s="124" t="s">
        <v>337</v>
      </c>
      <c r="J6" s="124" t="s">
        <v>338</v>
      </c>
      <c r="K6" s="124" t="s">
        <v>339</v>
      </c>
      <c r="L6" s="124" t="s">
        <v>340</v>
      </c>
      <c r="M6" s="127" t="s">
        <v>341</v>
      </c>
      <c r="N6" s="127" t="s">
        <v>342</v>
      </c>
      <c r="O6" s="127" t="s">
        <v>343</v>
      </c>
      <c r="P6" s="127" t="s">
        <v>344</v>
      </c>
    </row>
    <row r="7" spans="1:16" x14ac:dyDescent="0.2">
      <c r="A7" s="129">
        <v>11010010001</v>
      </c>
      <c r="B7" s="130" t="s">
        <v>86</v>
      </c>
      <c r="C7" s="131"/>
      <c r="D7" s="131"/>
      <c r="E7" s="131"/>
      <c r="F7" s="131"/>
      <c r="G7" s="131">
        <f t="shared" ref="G7:G70" si="2">IF(C7+E7-D7-F7 &gt;=0,C7+E7-D7-F7,0)</f>
        <v>0</v>
      </c>
      <c r="H7" s="131">
        <f t="shared" ref="H7:H70" si="3">IF(D7+F7-C7-E7&gt;=0,D7+F7-C7-E7,0)</f>
        <v>0</v>
      </c>
      <c r="I7" s="130" t="s">
        <v>37</v>
      </c>
      <c r="J7" s="130" t="s">
        <v>4</v>
      </c>
      <c r="K7" s="130" t="s">
        <v>345</v>
      </c>
      <c r="L7" s="130" t="s">
        <v>346</v>
      </c>
      <c r="M7" s="132">
        <f>ROUND((G7-H7),0)</f>
        <v>0</v>
      </c>
      <c r="N7" s="132">
        <f>ROUND((C7-D7),0)</f>
        <v>0</v>
      </c>
      <c r="O7" s="119">
        <f>ROUND(E7,0)</f>
        <v>0</v>
      </c>
      <c r="P7" s="119">
        <f>ROUND(F7,0)</f>
        <v>0</v>
      </c>
    </row>
    <row r="8" spans="1:16" x14ac:dyDescent="0.2">
      <c r="A8" s="129">
        <v>11010020001</v>
      </c>
      <c r="B8" s="130" t="s">
        <v>87</v>
      </c>
      <c r="C8" s="131"/>
      <c r="D8" s="131"/>
      <c r="E8" s="131"/>
      <c r="F8" s="131"/>
      <c r="G8" s="131">
        <f t="shared" si="2"/>
        <v>0</v>
      </c>
      <c r="H8" s="131">
        <f t="shared" si="3"/>
        <v>0</v>
      </c>
      <c r="I8" s="130" t="s">
        <v>37</v>
      </c>
      <c r="J8" s="130" t="s">
        <v>4</v>
      </c>
      <c r="K8" s="130" t="s">
        <v>345</v>
      </c>
      <c r="L8" s="130" t="s">
        <v>350</v>
      </c>
      <c r="M8" s="132">
        <f t="shared" ref="M8:M71" si="4">ROUND((G8-H8),0)</f>
        <v>0</v>
      </c>
      <c r="N8" s="132">
        <f t="shared" ref="N8:N71" si="5">ROUND((C8-D8),0)</f>
        <v>0</v>
      </c>
      <c r="O8" s="119">
        <f t="shared" ref="O8:O71" si="6">ROUND(E8,0)</f>
        <v>0</v>
      </c>
      <c r="P8" s="119">
        <f t="shared" ref="P8:P71" si="7">ROUND(F8,0)</f>
        <v>0</v>
      </c>
    </row>
    <row r="9" spans="1:16" x14ac:dyDescent="0.2">
      <c r="A9" s="129">
        <v>11010030001</v>
      </c>
      <c r="B9" s="130" t="s">
        <v>88</v>
      </c>
      <c r="C9" s="131"/>
      <c r="D9" s="131"/>
      <c r="E9" s="131"/>
      <c r="F9" s="131"/>
      <c r="G9" s="131">
        <f t="shared" si="2"/>
        <v>0</v>
      </c>
      <c r="H9" s="131">
        <f t="shared" si="3"/>
        <v>0</v>
      </c>
      <c r="I9" s="130" t="s">
        <v>37</v>
      </c>
      <c r="J9" s="130" t="s">
        <v>4</v>
      </c>
      <c r="K9" s="130" t="s">
        <v>345</v>
      </c>
      <c r="L9" s="130" t="s">
        <v>351</v>
      </c>
      <c r="M9" s="132">
        <f t="shared" si="4"/>
        <v>0</v>
      </c>
      <c r="N9" s="132">
        <f t="shared" si="5"/>
        <v>0</v>
      </c>
      <c r="O9" s="119">
        <f t="shared" si="6"/>
        <v>0</v>
      </c>
      <c r="P9" s="119">
        <f t="shared" si="7"/>
        <v>0</v>
      </c>
    </row>
    <row r="10" spans="1:16" x14ac:dyDescent="0.2">
      <c r="A10" s="129">
        <v>11010030002</v>
      </c>
      <c r="B10" s="130" t="s">
        <v>89</v>
      </c>
      <c r="C10" s="131"/>
      <c r="D10" s="131"/>
      <c r="E10" s="131"/>
      <c r="F10" s="131"/>
      <c r="G10" s="131">
        <f t="shared" si="2"/>
        <v>0</v>
      </c>
      <c r="H10" s="131">
        <f t="shared" si="3"/>
        <v>0</v>
      </c>
      <c r="I10" s="130" t="s">
        <v>37</v>
      </c>
      <c r="J10" s="130" t="s">
        <v>4</v>
      </c>
      <c r="K10" s="130" t="s">
        <v>345</v>
      </c>
      <c r="L10" s="130" t="s">
        <v>351</v>
      </c>
      <c r="M10" s="132">
        <f t="shared" si="4"/>
        <v>0</v>
      </c>
      <c r="N10" s="132">
        <f t="shared" si="5"/>
        <v>0</v>
      </c>
      <c r="O10" s="119">
        <f t="shared" si="6"/>
        <v>0</v>
      </c>
      <c r="P10" s="119">
        <f t="shared" si="7"/>
        <v>0</v>
      </c>
    </row>
    <row r="11" spans="1:16" x14ac:dyDescent="0.2">
      <c r="A11" s="129">
        <v>11010030003</v>
      </c>
      <c r="B11" s="130" t="s">
        <v>90</v>
      </c>
      <c r="C11" s="131"/>
      <c r="D11" s="131"/>
      <c r="E11" s="131"/>
      <c r="F11" s="131"/>
      <c r="G11" s="131">
        <f t="shared" si="2"/>
        <v>0</v>
      </c>
      <c r="H11" s="131">
        <f t="shared" si="3"/>
        <v>0</v>
      </c>
      <c r="I11" s="130" t="s">
        <v>37</v>
      </c>
      <c r="J11" s="130" t="s">
        <v>4</v>
      </c>
      <c r="K11" s="130" t="s">
        <v>345</v>
      </c>
      <c r="L11" s="130" t="s">
        <v>351</v>
      </c>
      <c r="M11" s="132">
        <f t="shared" si="4"/>
        <v>0</v>
      </c>
      <c r="N11" s="132">
        <f t="shared" si="5"/>
        <v>0</v>
      </c>
      <c r="O11" s="119">
        <f t="shared" si="6"/>
        <v>0</v>
      </c>
      <c r="P11" s="119">
        <f t="shared" si="7"/>
        <v>0</v>
      </c>
    </row>
    <row r="12" spans="1:16" x14ac:dyDescent="0.2">
      <c r="A12" s="129">
        <v>11010040001</v>
      </c>
      <c r="B12" s="130" t="s">
        <v>91</v>
      </c>
      <c r="C12" s="131"/>
      <c r="D12" s="131"/>
      <c r="E12" s="131"/>
      <c r="F12" s="131"/>
      <c r="G12" s="131">
        <f t="shared" si="2"/>
        <v>0</v>
      </c>
      <c r="H12" s="131">
        <f t="shared" si="3"/>
        <v>0</v>
      </c>
      <c r="I12" s="130" t="s">
        <v>37</v>
      </c>
      <c r="J12" s="130" t="s">
        <v>4</v>
      </c>
      <c r="K12" s="130" t="s">
        <v>345</v>
      </c>
      <c r="L12" s="130" t="s">
        <v>352</v>
      </c>
      <c r="M12" s="132">
        <f t="shared" si="4"/>
        <v>0</v>
      </c>
      <c r="N12" s="132">
        <f t="shared" si="5"/>
        <v>0</v>
      </c>
      <c r="O12" s="119">
        <f t="shared" si="6"/>
        <v>0</v>
      </c>
      <c r="P12" s="119">
        <f t="shared" si="7"/>
        <v>0</v>
      </c>
    </row>
    <row r="13" spans="1:16" x14ac:dyDescent="0.2">
      <c r="A13" s="129">
        <v>11010050001</v>
      </c>
      <c r="B13" s="130" t="s">
        <v>92</v>
      </c>
      <c r="C13" s="131">
        <v>148444</v>
      </c>
      <c r="D13" s="131"/>
      <c r="E13" s="131"/>
      <c r="F13" s="131"/>
      <c r="G13" s="131">
        <f t="shared" si="2"/>
        <v>148444</v>
      </c>
      <c r="H13" s="131">
        <f t="shared" si="3"/>
        <v>0</v>
      </c>
      <c r="I13" s="130" t="s">
        <v>37</v>
      </c>
      <c r="J13" s="130" t="s">
        <v>4</v>
      </c>
      <c r="K13" s="130" t="s">
        <v>345</v>
      </c>
      <c r="L13" s="130" t="s">
        <v>353</v>
      </c>
      <c r="M13" s="132">
        <f t="shared" si="4"/>
        <v>148444</v>
      </c>
      <c r="N13" s="132">
        <f t="shared" si="5"/>
        <v>148444</v>
      </c>
      <c r="O13" s="142">
        <f t="shared" si="6"/>
        <v>0</v>
      </c>
      <c r="P13" s="119">
        <f t="shared" si="7"/>
        <v>0</v>
      </c>
    </row>
    <row r="14" spans="1:16" x14ac:dyDescent="0.2">
      <c r="A14" s="129">
        <v>11010050002</v>
      </c>
      <c r="B14" s="130" t="s">
        <v>93</v>
      </c>
      <c r="C14" s="131"/>
      <c r="D14" s="131"/>
      <c r="E14" s="131"/>
      <c r="F14" s="131"/>
      <c r="G14" s="131">
        <f t="shared" si="2"/>
        <v>0</v>
      </c>
      <c r="H14" s="131">
        <f t="shared" si="3"/>
        <v>0</v>
      </c>
      <c r="I14" s="130" t="s">
        <v>37</v>
      </c>
      <c r="J14" s="130" t="s">
        <v>4</v>
      </c>
      <c r="K14" s="130" t="s">
        <v>345</v>
      </c>
      <c r="L14" s="130" t="s">
        <v>353</v>
      </c>
      <c r="M14" s="132">
        <f t="shared" si="4"/>
        <v>0</v>
      </c>
      <c r="N14" s="132">
        <f t="shared" si="5"/>
        <v>0</v>
      </c>
      <c r="O14" s="119">
        <f t="shared" si="6"/>
        <v>0</v>
      </c>
      <c r="P14" s="119">
        <f t="shared" si="7"/>
        <v>0</v>
      </c>
    </row>
    <row r="15" spans="1:16" x14ac:dyDescent="0.2">
      <c r="A15" s="129">
        <v>11010050003</v>
      </c>
      <c r="B15" s="130" t="s">
        <v>94</v>
      </c>
      <c r="C15" s="131"/>
      <c r="D15" s="131"/>
      <c r="E15" s="131"/>
      <c r="F15" s="131"/>
      <c r="G15" s="131">
        <f t="shared" si="2"/>
        <v>0</v>
      </c>
      <c r="H15" s="131">
        <f t="shared" si="3"/>
        <v>0</v>
      </c>
      <c r="I15" s="130" t="s">
        <v>37</v>
      </c>
      <c r="J15" s="130" t="s">
        <v>4</v>
      </c>
      <c r="K15" s="130" t="s">
        <v>345</v>
      </c>
      <c r="L15" s="130" t="s">
        <v>353</v>
      </c>
      <c r="M15" s="132">
        <f t="shared" si="4"/>
        <v>0</v>
      </c>
      <c r="N15" s="132">
        <f t="shared" si="5"/>
        <v>0</v>
      </c>
      <c r="O15" s="119">
        <f t="shared" si="6"/>
        <v>0</v>
      </c>
      <c r="P15" s="119">
        <f t="shared" si="7"/>
        <v>0</v>
      </c>
    </row>
    <row r="16" spans="1:16" x14ac:dyDescent="0.2">
      <c r="A16" s="129">
        <v>11010060001</v>
      </c>
      <c r="B16" s="130" t="s">
        <v>95</v>
      </c>
      <c r="C16" s="131"/>
      <c r="D16" s="131"/>
      <c r="E16" s="131"/>
      <c r="F16" s="131"/>
      <c r="G16" s="131">
        <f t="shared" si="2"/>
        <v>0</v>
      </c>
      <c r="H16" s="131">
        <f t="shared" si="3"/>
        <v>0</v>
      </c>
      <c r="I16" s="130" t="s">
        <v>37</v>
      </c>
      <c r="J16" s="130" t="s">
        <v>4</v>
      </c>
      <c r="K16" s="130" t="s">
        <v>345</v>
      </c>
      <c r="L16" s="130" t="s">
        <v>351</v>
      </c>
      <c r="M16" s="132">
        <f t="shared" si="4"/>
        <v>0</v>
      </c>
      <c r="N16" s="132">
        <f t="shared" si="5"/>
        <v>0</v>
      </c>
      <c r="O16" s="119">
        <f t="shared" si="6"/>
        <v>0</v>
      </c>
      <c r="P16" s="119">
        <f t="shared" si="7"/>
        <v>0</v>
      </c>
    </row>
    <row r="17" spans="1:16" x14ac:dyDescent="0.2">
      <c r="A17" s="129">
        <v>11010060002</v>
      </c>
      <c r="B17" s="130" t="s">
        <v>96</v>
      </c>
      <c r="C17" s="131"/>
      <c r="D17" s="131"/>
      <c r="E17" s="131"/>
      <c r="F17" s="131"/>
      <c r="G17" s="131">
        <f t="shared" si="2"/>
        <v>0</v>
      </c>
      <c r="H17" s="131">
        <f t="shared" si="3"/>
        <v>0</v>
      </c>
      <c r="I17" s="130" t="s">
        <v>37</v>
      </c>
      <c r="J17" s="130" t="s">
        <v>4</v>
      </c>
      <c r="K17" s="130" t="s">
        <v>345</v>
      </c>
      <c r="L17" s="130" t="s">
        <v>351</v>
      </c>
      <c r="M17" s="132">
        <f t="shared" si="4"/>
        <v>0</v>
      </c>
      <c r="N17" s="132">
        <f t="shared" si="5"/>
        <v>0</v>
      </c>
      <c r="O17" s="119">
        <f t="shared" si="6"/>
        <v>0</v>
      </c>
      <c r="P17" s="119">
        <f t="shared" si="7"/>
        <v>0</v>
      </c>
    </row>
    <row r="18" spans="1:16" x14ac:dyDescent="0.2">
      <c r="A18" s="129">
        <v>11010060003</v>
      </c>
      <c r="B18" s="130" t="s">
        <v>97</v>
      </c>
      <c r="C18" s="131"/>
      <c r="D18" s="131"/>
      <c r="E18" s="131"/>
      <c r="F18" s="131"/>
      <c r="G18" s="131">
        <f t="shared" si="2"/>
        <v>0</v>
      </c>
      <c r="H18" s="131">
        <f t="shared" si="3"/>
        <v>0</v>
      </c>
      <c r="I18" s="130" t="s">
        <v>37</v>
      </c>
      <c r="J18" s="130" t="s">
        <v>4</v>
      </c>
      <c r="K18" s="130" t="s">
        <v>345</v>
      </c>
      <c r="L18" s="130" t="s">
        <v>351</v>
      </c>
      <c r="M18" s="132">
        <f t="shared" si="4"/>
        <v>0</v>
      </c>
      <c r="N18" s="132">
        <f t="shared" si="5"/>
        <v>0</v>
      </c>
      <c r="O18" s="119">
        <f t="shared" si="6"/>
        <v>0</v>
      </c>
      <c r="P18" s="119">
        <f t="shared" si="7"/>
        <v>0</v>
      </c>
    </row>
    <row r="19" spans="1:16" x14ac:dyDescent="0.2">
      <c r="A19" s="129">
        <v>11010060004</v>
      </c>
      <c r="B19" s="130" t="s">
        <v>98</v>
      </c>
      <c r="C19" s="131"/>
      <c r="D19" s="131"/>
      <c r="E19" s="131"/>
      <c r="F19" s="131"/>
      <c r="G19" s="131">
        <f t="shared" si="2"/>
        <v>0</v>
      </c>
      <c r="H19" s="131">
        <f t="shared" si="3"/>
        <v>0</v>
      </c>
      <c r="I19" s="130" t="s">
        <v>37</v>
      </c>
      <c r="J19" s="130" t="s">
        <v>4</v>
      </c>
      <c r="K19" s="130" t="s">
        <v>345</v>
      </c>
      <c r="L19" s="130" t="s">
        <v>351</v>
      </c>
      <c r="M19" s="132">
        <f t="shared" si="4"/>
        <v>0</v>
      </c>
      <c r="N19" s="132">
        <f t="shared" si="5"/>
        <v>0</v>
      </c>
      <c r="O19" s="119">
        <f t="shared" si="6"/>
        <v>0</v>
      </c>
      <c r="P19" s="119">
        <f t="shared" si="7"/>
        <v>0</v>
      </c>
    </row>
    <row r="20" spans="1:16" x14ac:dyDescent="0.2">
      <c r="A20" s="129">
        <v>11010070001</v>
      </c>
      <c r="B20" s="130" t="s">
        <v>99</v>
      </c>
      <c r="C20" s="131"/>
      <c r="D20" s="131"/>
      <c r="E20" s="131"/>
      <c r="F20" s="131"/>
      <c r="G20" s="131">
        <f t="shared" si="2"/>
        <v>0</v>
      </c>
      <c r="H20" s="131">
        <f t="shared" si="3"/>
        <v>0</v>
      </c>
      <c r="I20" s="130" t="s">
        <v>37</v>
      </c>
      <c r="J20" s="130" t="s">
        <v>4</v>
      </c>
      <c r="K20" s="130" t="s">
        <v>345</v>
      </c>
      <c r="L20" s="130" t="s">
        <v>352</v>
      </c>
      <c r="M20" s="132">
        <f t="shared" si="4"/>
        <v>0</v>
      </c>
      <c r="N20" s="132">
        <f t="shared" si="5"/>
        <v>0</v>
      </c>
      <c r="O20" s="119">
        <f t="shared" si="6"/>
        <v>0</v>
      </c>
      <c r="P20" s="119">
        <f t="shared" si="7"/>
        <v>0</v>
      </c>
    </row>
    <row r="21" spans="1:16" x14ac:dyDescent="0.2">
      <c r="A21" s="129">
        <v>11010080001</v>
      </c>
      <c r="B21" s="130" t="s">
        <v>100</v>
      </c>
      <c r="C21" s="131"/>
      <c r="D21" s="131"/>
      <c r="E21" s="131"/>
      <c r="F21" s="131"/>
      <c r="G21" s="131">
        <f t="shared" si="2"/>
        <v>0</v>
      </c>
      <c r="H21" s="131">
        <f t="shared" si="3"/>
        <v>0</v>
      </c>
      <c r="I21" s="130" t="s">
        <v>37</v>
      </c>
      <c r="J21" s="130" t="s">
        <v>4</v>
      </c>
      <c r="K21" s="130" t="s">
        <v>345</v>
      </c>
      <c r="L21" s="130" t="s">
        <v>351</v>
      </c>
      <c r="M21" s="132">
        <f t="shared" si="4"/>
        <v>0</v>
      </c>
      <c r="N21" s="132">
        <f t="shared" si="5"/>
        <v>0</v>
      </c>
      <c r="O21" s="119">
        <f t="shared" si="6"/>
        <v>0</v>
      </c>
      <c r="P21" s="119">
        <f t="shared" si="7"/>
        <v>0</v>
      </c>
    </row>
    <row r="22" spans="1:16" x14ac:dyDescent="0.2">
      <c r="A22" s="129">
        <v>11010080002</v>
      </c>
      <c r="B22" s="130" t="s">
        <v>101</v>
      </c>
      <c r="C22" s="131"/>
      <c r="D22" s="131"/>
      <c r="E22" s="131"/>
      <c r="F22" s="131"/>
      <c r="G22" s="131">
        <f t="shared" si="2"/>
        <v>0</v>
      </c>
      <c r="H22" s="131">
        <f t="shared" si="3"/>
        <v>0</v>
      </c>
      <c r="I22" s="130" t="s">
        <v>37</v>
      </c>
      <c r="J22" s="130" t="s">
        <v>4</v>
      </c>
      <c r="K22" s="130" t="s">
        <v>345</v>
      </c>
      <c r="L22" s="130" t="s">
        <v>351</v>
      </c>
      <c r="M22" s="132">
        <f t="shared" si="4"/>
        <v>0</v>
      </c>
      <c r="N22" s="132">
        <f t="shared" si="5"/>
        <v>0</v>
      </c>
      <c r="O22" s="119">
        <f t="shared" si="6"/>
        <v>0</v>
      </c>
      <c r="P22" s="119">
        <f t="shared" si="7"/>
        <v>0</v>
      </c>
    </row>
    <row r="23" spans="1:16" x14ac:dyDescent="0.2">
      <c r="A23" s="129">
        <v>11010080003</v>
      </c>
      <c r="B23" s="130" t="s">
        <v>102</v>
      </c>
      <c r="C23" s="131"/>
      <c r="D23" s="131"/>
      <c r="E23" s="131"/>
      <c r="F23" s="131"/>
      <c r="G23" s="131">
        <f t="shared" si="2"/>
        <v>0</v>
      </c>
      <c r="H23" s="131">
        <f t="shared" si="3"/>
        <v>0</v>
      </c>
      <c r="I23" s="130" t="s">
        <v>37</v>
      </c>
      <c r="J23" s="130" t="s">
        <v>4</v>
      </c>
      <c r="K23" s="130" t="s">
        <v>345</v>
      </c>
      <c r="L23" s="130" t="s">
        <v>351</v>
      </c>
      <c r="M23" s="132">
        <f t="shared" si="4"/>
        <v>0</v>
      </c>
      <c r="N23" s="132">
        <f t="shared" si="5"/>
        <v>0</v>
      </c>
      <c r="O23" s="119">
        <f t="shared" si="6"/>
        <v>0</v>
      </c>
      <c r="P23" s="119">
        <f t="shared" si="7"/>
        <v>0</v>
      </c>
    </row>
    <row r="24" spans="1:16" x14ac:dyDescent="0.2">
      <c r="A24" s="129">
        <v>12010010001</v>
      </c>
      <c r="B24" s="130" t="s">
        <v>103</v>
      </c>
      <c r="C24" s="131"/>
      <c r="D24" s="131"/>
      <c r="E24" s="131"/>
      <c r="F24" s="131"/>
      <c r="G24" s="131">
        <f t="shared" si="2"/>
        <v>0</v>
      </c>
      <c r="H24" s="131">
        <f t="shared" si="3"/>
        <v>0</v>
      </c>
      <c r="I24" s="130" t="s">
        <v>37</v>
      </c>
      <c r="J24" s="130" t="s">
        <v>354</v>
      </c>
      <c r="K24" s="130" t="s">
        <v>355</v>
      </c>
      <c r="L24" s="130" t="s">
        <v>356</v>
      </c>
      <c r="M24" s="132">
        <f t="shared" si="4"/>
        <v>0</v>
      </c>
      <c r="N24" s="132">
        <f t="shared" si="5"/>
        <v>0</v>
      </c>
      <c r="O24" s="119">
        <f t="shared" si="6"/>
        <v>0</v>
      </c>
      <c r="P24" s="119">
        <f t="shared" si="7"/>
        <v>0</v>
      </c>
    </row>
    <row r="25" spans="1:16" x14ac:dyDescent="0.2">
      <c r="A25" s="129">
        <v>12010020001</v>
      </c>
      <c r="B25" s="130" t="s">
        <v>104</v>
      </c>
      <c r="C25" s="131"/>
      <c r="D25" s="131"/>
      <c r="E25" s="131"/>
      <c r="F25" s="131"/>
      <c r="G25" s="131">
        <f t="shared" si="2"/>
        <v>0</v>
      </c>
      <c r="H25" s="131">
        <f t="shared" si="3"/>
        <v>0</v>
      </c>
      <c r="I25" s="130" t="s">
        <v>37</v>
      </c>
      <c r="J25" s="130" t="s">
        <v>354</v>
      </c>
      <c r="K25" s="130" t="s">
        <v>355</v>
      </c>
      <c r="L25" s="130" t="s">
        <v>36</v>
      </c>
      <c r="M25" s="132">
        <f t="shared" si="4"/>
        <v>0</v>
      </c>
      <c r="N25" s="132">
        <f t="shared" si="5"/>
        <v>0</v>
      </c>
      <c r="O25" s="119">
        <f t="shared" si="6"/>
        <v>0</v>
      </c>
      <c r="P25" s="119">
        <f t="shared" si="7"/>
        <v>0</v>
      </c>
    </row>
    <row r="26" spans="1:16" x14ac:dyDescent="0.2">
      <c r="A26" s="129">
        <v>12010020007</v>
      </c>
      <c r="B26" s="130" t="s">
        <v>105</v>
      </c>
      <c r="C26" s="131"/>
      <c r="D26" s="131"/>
      <c r="E26" s="131"/>
      <c r="F26" s="131"/>
      <c r="G26" s="131">
        <f t="shared" si="2"/>
        <v>0</v>
      </c>
      <c r="H26" s="131">
        <f t="shared" si="3"/>
        <v>0</v>
      </c>
      <c r="I26" s="130" t="s">
        <v>37</v>
      </c>
      <c r="J26" s="130" t="s">
        <v>354</v>
      </c>
      <c r="K26" s="130" t="s">
        <v>355</v>
      </c>
      <c r="L26" s="130" t="s">
        <v>36</v>
      </c>
      <c r="M26" s="132">
        <f t="shared" si="4"/>
        <v>0</v>
      </c>
      <c r="N26" s="132">
        <f t="shared" si="5"/>
        <v>0</v>
      </c>
      <c r="O26" s="119">
        <f t="shared" si="6"/>
        <v>0</v>
      </c>
      <c r="P26" s="119">
        <f t="shared" si="7"/>
        <v>0</v>
      </c>
    </row>
    <row r="27" spans="1:16" x14ac:dyDescent="0.2">
      <c r="A27" s="129">
        <v>12010020008</v>
      </c>
      <c r="B27" s="130" t="s">
        <v>106</v>
      </c>
      <c r="C27" s="131"/>
      <c r="D27" s="131"/>
      <c r="E27" s="131"/>
      <c r="F27" s="131"/>
      <c r="G27" s="131">
        <f t="shared" si="2"/>
        <v>0</v>
      </c>
      <c r="H27" s="131">
        <f t="shared" si="3"/>
        <v>0</v>
      </c>
      <c r="I27" s="130" t="s">
        <v>37</v>
      </c>
      <c r="J27" s="130" t="s">
        <v>354</v>
      </c>
      <c r="K27" s="130" t="s">
        <v>355</v>
      </c>
      <c r="L27" s="130" t="s">
        <v>36</v>
      </c>
      <c r="M27" s="132">
        <f t="shared" si="4"/>
        <v>0</v>
      </c>
      <c r="N27" s="132">
        <f t="shared" si="5"/>
        <v>0</v>
      </c>
      <c r="O27" s="119">
        <f t="shared" si="6"/>
        <v>0</v>
      </c>
      <c r="P27" s="119">
        <f t="shared" si="7"/>
        <v>0</v>
      </c>
    </row>
    <row r="28" spans="1:16" x14ac:dyDescent="0.2">
      <c r="A28" s="129">
        <v>12010020009</v>
      </c>
      <c r="B28" s="130" t="s">
        <v>107</v>
      </c>
      <c r="C28" s="131"/>
      <c r="D28" s="131"/>
      <c r="E28" s="131"/>
      <c r="F28" s="131"/>
      <c r="G28" s="131">
        <f t="shared" si="2"/>
        <v>0</v>
      </c>
      <c r="H28" s="131">
        <f t="shared" si="3"/>
        <v>0</v>
      </c>
      <c r="I28" s="130" t="s">
        <v>37</v>
      </c>
      <c r="J28" s="130" t="s">
        <v>354</v>
      </c>
      <c r="K28" s="130" t="s">
        <v>355</v>
      </c>
      <c r="L28" s="130" t="s">
        <v>36</v>
      </c>
      <c r="M28" s="132">
        <f t="shared" si="4"/>
        <v>0</v>
      </c>
      <c r="N28" s="132">
        <f t="shared" si="5"/>
        <v>0</v>
      </c>
      <c r="O28" s="119">
        <f t="shared" si="6"/>
        <v>0</v>
      </c>
      <c r="P28" s="119">
        <f t="shared" si="7"/>
        <v>0</v>
      </c>
    </row>
    <row r="29" spans="1:16" x14ac:dyDescent="0.2">
      <c r="A29" s="129">
        <v>12010020010</v>
      </c>
      <c r="B29" s="130" t="s">
        <v>108</v>
      </c>
      <c r="C29" s="131"/>
      <c r="D29" s="131"/>
      <c r="E29" s="131"/>
      <c r="F29" s="131"/>
      <c r="G29" s="131">
        <f t="shared" si="2"/>
        <v>0</v>
      </c>
      <c r="H29" s="131">
        <f t="shared" si="3"/>
        <v>0</v>
      </c>
      <c r="I29" s="130" t="s">
        <v>37</v>
      </c>
      <c r="J29" s="130" t="s">
        <v>354</v>
      </c>
      <c r="K29" s="130" t="s">
        <v>355</v>
      </c>
      <c r="L29" s="130" t="s">
        <v>36</v>
      </c>
      <c r="M29" s="132">
        <f t="shared" si="4"/>
        <v>0</v>
      </c>
      <c r="N29" s="132">
        <f t="shared" si="5"/>
        <v>0</v>
      </c>
      <c r="O29" s="119">
        <f t="shared" si="6"/>
        <v>0</v>
      </c>
      <c r="P29" s="119">
        <f t="shared" si="7"/>
        <v>0</v>
      </c>
    </row>
    <row r="30" spans="1:16" x14ac:dyDescent="0.2">
      <c r="A30" s="129">
        <v>12010020011</v>
      </c>
      <c r="B30" s="130" t="s">
        <v>109</v>
      </c>
      <c r="C30" s="131"/>
      <c r="D30" s="131"/>
      <c r="E30" s="131"/>
      <c r="F30" s="131"/>
      <c r="G30" s="131">
        <f t="shared" si="2"/>
        <v>0</v>
      </c>
      <c r="H30" s="131">
        <f t="shared" si="3"/>
        <v>0</v>
      </c>
      <c r="I30" s="130" t="s">
        <v>37</v>
      </c>
      <c r="J30" s="130" t="s">
        <v>354</v>
      </c>
      <c r="K30" s="130" t="s">
        <v>355</v>
      </c>
      <c r="L30" s="130" t="s">
        <v>36</v>
      </c>
      <c r="M30" s="132">
        <f t="shared" si="4"/>
        <v>0</v>
      </c>
      <c r="N30" s="132">
        <f t="shared" si="5"/>
        <v>0</v>
      </c>
      <c r="O30" s="119">
        <f t="shared" si="6"/>
        <v>0</v>
      </c>
      <c r="P30" s="119">
        <f t="shared" si="7"/>
        <v>0</v>
      </c>
    </row>
    <row r="31" spans="1:16" x14ac:dyDescent="0.2">
      <c r="A31" s="129">
        <v>12020010001</v>
      </c>
      <c r="B31" s="130" t="s">
        <v>110</v>
      </c>
      <c r="C31" s="131"/>
      <c r="D31" s="131"/>
      <c r="E31" s="131"/>
      <c r="F31" s="131"/>
      <c r="G31" s="131">
        <f t="shared" si="2"/>
        <v>0</v>
      </c>
      <c r="H31" s="131">
        <f t="shared" si="3"/>
        <v>0</v>
      </c>
      <c r="I31" s="130" t="s">
        <v>37</v>
      </c>
      <c r="J31" s="130" t="s">
        <v>354</v>
      </c>
      <c r="K31" s="130" t="s">
        <v>357</v>
      </c>
      <c r="L31" s="130" t="s">
        <v>357</v>
      </c>
      <c r="M31" s="132">
        <f t="shared" si="4"/>
        <v>0</v>
      </c>
      <c r="N31" s="132">
        <f t="shared" si="5"/>
        <v>0</v>
      </c>
      <c r="O31" s="119">
        <f t="shared" si="6"/>
        <v>0</v>
      </c>
      <c r="P31" s="119">
        <f t="shared" si="7"/>
        <v>0</v>
      </c>
    </row>
    <row r="32" spans="1:16" x14ac:dyDescent="0.2">
      <c r="A32" s="129">
        <v>12030010003</v>
      </c>
      <c r="B32" s="130" t="s">
        <v>111</v>
      </c>
      <c r="C32" s="131"/>
      <c r="D32" s="131"/>
      <c r="E32" s="131"/>
      <c r="F32" s="131"/>
      <c r="G32" s="131">
        <f t="shared" si="2"/>
        <v>0</v>
      </c>
      <c r="H32" s="131">
        <f t="shared" si="3"/>
        <v>0</v>
      </c>
      <c r="I32" s="130" t="s">
        <v>37</v>
      </c>
      <c r="J32" s="130" t="s">
        <v>354</v>
      </c>
      <c r="K32" s="130" t="s">
        <v>358</v>
      </c>
      <c r="L32" s="130" t="s">
        <v>359</v>
      </c>
      <c r="M32" s="132">
        <f t="shared" si="4"/>
        <v>0</v>
      </c>
      <c r="N32" s="132">
        <f t="shared" si="5"/>
        <v>0</v>
      </c>
      <c r="O32" s="119">
        <f t="shared" si="6"/>
        <v>0</v>
      </c>
      <c r="P32" s="119">
        <f t="shared" si="7"/>
        <v>0</v>
      </c>
    </row>
    <row r="33" spans="1:16" x14ac:dyDescent="0.2">
      <c r="A33" s="129">
        <v>12030010004</v>
      </c>
      <c r="B33" s="130" t="s">
        <v>112</v>
      </c>
      <c r="C33" s="131"/>
      <c r="D33" s="131"/>
      <c r="E33" s="131"/>
      <c r="F33" s="131"/>
      <c r="G33" s="131">
        <f t="shared" si="2"/>
        <v>0</v>
      </c>
      <c r="H33" s="131">
        <f t="shared" si="3"/>
        <v>0</v>
      </c>
      <c r="I33" s="130" t="s">
        <v>37</v>
      </c>
      <c r="J33" s="130" t="s">
        <v>354</v>
      </c>
      <c r="K33" s="130" t="s">
        <v>358</v>
      </c>
      <c r="L33" s="130" t="s">
        <v>359</v>
      </c>
      <c r="M33" s="132">
        <f t="shared" si="4"/>
        <v>0</v>
      </c>
      <c r="N33" s="132">
        <f t="shared" si="5"/>
        <v>0</v>
      </c>
      <c r="O33" s="119">
        <f t="shared" si="6"/>
        <v>0</v>
      </c>
      <c r="P33" s="119">
        <f t="shared" si="7"/>
        <v>0</v>
      </c>
    </row>
    <row r="34" spans="1:16" x14ac:dyDescent="0.2">
      <c r="A34" s="129">
        <v>12030010005</v>
      </c>
      <c r="B34" s="130" t="s">
        <v>113</v>
      </c>
      <c r="C34" s="131"/>
      <c r="D34" s="131"/>
      <c r="E34" s="131"/>
      <c r="F34" s="131"/>
      <c r="G34" s="131">
        <f t="shared" si="2"/>
        <v>0</v>
      </c>
      <c r="H34" s="131">
        <f t="shared" si="3"/>
        <v>0</v>
      </c>
      <c r="I34" s="130" t="s">
        <v>37</v>
      </c>
      <c r="J34" s="130" t="s">
        <v>354</v>
      </c>
      <c r="K34" s="130" t="s">
        <v>358</v>
      </c>
      <c r="L34" s="130" t="s">
        <v>359</v>
      </c>
      <c r="M34" s="132">
        <f t="shared" si="4"/>
        <v>0</v>
      </c>
      <c r="N34" s="132">
        <f t="shared" si="5"/>
        <v>0</v>
      </c>
      <c r="O34" s="119">
        <f t="shared" si="6"/>
        <v>0</v>
      </c>
      <c r="P34" s="119">
        <f t="shared" si="7"/>
        <v>0</v>
      </c>
    </row>
    <row r="35" spans="1:16" x14ac:dyDescent="0.2">
      <c r="A35" s="129">
        <v>12030010006</v>
      </c>
      <c r="B35" s="130" t="s">
        <v>114</v>
      </c>
      <c r="C35" s="131"/>
      <c r="D35" s="131"/>
      <c r="E35" s="131"/>
      <c r="F35" s="131"/>
      <c r="G35" s="131">
        <f t="shared" si="2"/>
        <v>0</v>
      </c>
      <c r="H35" s="131">
        <f t="shared" si="3"/>
        <v>0</v>
      </c>
      <c r="I35" s="130" t="s">
        <v>37</v>
      </c>
      <c r="J35" s="130" t="s">
        <v>354</v>
      </c>
      <c r="K35" s="130" t="s">
        <v>358</v>
      </c>
      <c r="L35" s="130" t="s">
        <v>359</v>
      </c>
      <c r="M35" s="132">
        <f t="shared" si="4"/>
        <v>0</v>
      </c>
      <c r="N35" s="132">
        <f t="shared" si="5"/>
        <v>0</v>
      </c>
      <c r="O35" s="119">
        <f t="shared" si="6"/>
        <v>0</v>
      </c>
      <c r="P35" s="119">
        <f t="shared" si="7"/>
        <v>0</v>
      </c>
    </row>
    <row r="36" spans="1:16" x14ac:dyDescent="0.2">
      <c r="A36" s="129">
        <v>12030010007</v>
      </c>
      <c r="B36" s="130" t="s">
        <v>115</v>
      </c>
      <c r="C36" s="131"/>
      <c r="D36" s="131"/>
      <c r="E36" s="131"/>
      <c r="F36" s="131"/>
      <c r="G36" s="131">
        <f t="shared" si="2"/>
        <v>0</v>
      </c>
      <c r="H36" s="131">
        <f t="shared" si="3"/>
        <v>0</v>
      </c>
      <c r="I36" s="130" t="s">
        <v>37</v>
      </c>
      <c r="J36" s="130" t="s">
        <v>354</v>
      </c>
      <c r="K36" s="130" t="s">
        <v>358</v>
      </c>
      <c r="L36" s="130" t="s">
        <v>359</v>
      </c>
      <c r="M36" s="132">
        <f t="shared" si="4"/>
        <v>0</v>
      </c>
      <c r="N36" s="132">
        <f t="shared" si="5"/>
        <v>0</v>
      </c>
      <c r="O36" s="119">
        <f t="shared" si="6"/>
        <v>0</v>
      </c>
      <c r="P36" s="119">
        <f t="shared" si="7"/>
        <v>0</v>
      </c>
    </row>
    <row r="37" spans="1:16" x14ac:dyDescent="0.2">
      <c r="A37" s="129">
        <v>12030010008</v>
      </c>
      <c r="B37" s="130" t="s">
        <v>116</v>
      </c>
      <c r="C37" s="131"/>
      <c r="D37" s="131"/>
      <c r="E37" s="131"/>
      <c r="F37" s="131"/>
      <c r="G37" s="131">
        <f t="shared" si="2"/>
        <v>0</v>
      </c>
      <c r="H37" s="131">
        <f t="shared" si="3"/>
        <v>0</v>
      </c>
      <c r="I37" s="130" t="s">
        <v>37</v>
      </c>
      <c r="J37" s="130" t="s">
        <v>354</v>
      </c>
      <c r="K37" s="130" t="s">
        <v>358</v>
      </c>
      <c r="L37" s="130" t="s">
        <v>359</v>
      </c>
      <c r="M37" s="132">
        <f t="shared" si="4"/>
        <v>0</v>
      </c>
      <c r="N37" s="132">
        <f t="shared" si="5"/>
        <v>0</v>
      </c>
      <c r="O37" s="119">
        <f t="shared" si="6"/>
        <v>0</v>
      </c>
      <c r="P37" s="119">
        <f t="shared" si="7"/>
        <v>0</v>
      </c>
    </row>
    <row r="38" spans="1:16" x14ac:dyDescent="0.2">
      <c r="A38" s="129">
        <v>12030010009</v>
      </c>
      <c r="B38" s="130" t="s">
        <v>117</v>
      </c>
      <c r="C38" s="131"/>
      <c r="D38" s="131"/>
      <c r="E38" s="131"/>
      <c r="F38" s="131"/>
      <c r="G38" s="131">
        <f t="shared" si="2"/>
        <v>0</v>
      </c>
      <c r="H38" s="131">
        <f t="shared" si="3"/>
        <v>0</v>
      </c>
      <c r="I38" s="130" t="s">
        <v>37</v>
      </c>
      <c r="J38" s="130" t="s">
        <v>354</v>
      </c>
      <c r="K38" s="130" t="s">
        <v>358</v>
      </c>
      <c r="L38" s="130" t="s">
        <v>359</v>
      </c>
      <c r="M38" s="132">
        <f t="shared" si="4"/>
        <v>0</v>
      </c>
      <c r="N38" s="132">
        <f t="shared" si="5"/>
        <v>0</v>
      </c>
      <c r="O38" s="119">
        <f t="shared" si="6"/>
        <v>0</v>
      </c>
      <c r="P38" s="119">
        <f t="shared" si="7"/>
        <v>0</v>
      </c>
    </row>
    <row r="39" spans="1:16" x14ac:dyDescent="0.2">
      <c r="A39" s="129">
        <v>12030010010</v>
      </c>
      <c r="B39" s="130" t="s">
        <v>118</v>
      </c>
      <c r="C39" s="131"/>
      <c r="D39" s="131"/>
      <c r="E39" s="131"/>
      <c r="F39" s="131"/>
      <c r="G39" s="131">
        <f t="shared" si="2"/>
        <v>0</v>
      </c>
      <c r="H39" s="131">
        <f t="shared" si="3"/>
        <v>0</v>
      </c>
      <c r="I39" s="130" t="s">
        <v>37</v>
      </c>
      <c r="J39" s="130" t="s">
        <v>354</v>
      </c>
      <c r="K39" s="130" t="s">
        <v>358</v>
      </c>
      <c r="L39" s="130" t="s">
        <v>359</v>
      </c>
      <c r="M39" s="132">
        <f t="shared" si="4"/>
        <v>0</v>
      </c>
      <c r="N39" s="132">
        <f t="shared" si="5"/>
        <v>0</v>
      </c>
      <c r="O39" s="119">
        <f t="shared" si="6"/>
        <v>0</v>
      </c>
      <c r="P39" s="119">
        <f t="shared" si="7"/>
        <v>0</v>
      </c>
    </row>
    <row r="40" spans="1:16" x14ac:dyDescent="0.2">
      <c r="A40" s="129">
        <v>12030010011</v>
      </c>
      <c r="B40" s="130" t="s">
        <v>119</v>
      </c>
      <c r="C40" s="131"/>
      <c r="D40" s="131"/>
      <c r="E40" s="131"/>
      <c r="F40" s="131"/>
      <c r="G40" s="131">
        <f t="shared" si="2"/>
        <v>0</v>
      </c>
      <c r="H40" s="131">
        <f t="shared" si="3"/>
        <v>0</v>
      </c>
      <c r="I40" s="130" t="s">
        <v>37</v>
      </c>
      <c r="J40" s="130" t="s">
        <v>354</v>
      </c>
      <c r="K40" s="130" t="s">
        <v>358</v>
      </c>
      <c r="L40" s="130" t="s">
        <v>359</v>
      </c>
      <c r="M40" s="132">
        <f t="shared" si="4"/>
        <v>0</v>
      </c>
      <c r="N40" s="132">
        <f t="shared" si="5"/>
        <v>0</v>
      </c>
      <c r="O40" s="119">
        <f t="shared" si="6"/>
        <v>0</v>
      </c>
      <c r="P40" s="119">
        <f t="shared" si="7"/>
        <v>0</v>
      </c>
    </row>
    <row r="41" spans="1:16" x14ac:dyDescent="0.2">
      <c r="A41" s="129">
        <v>12030010012</v>
      </c>
      <c r="B41" s="130" t="s">
        <v>120</v>
      </c>
      <c r="C41" s="131"/>
      <c r="D41" s="131"/>
      <c r="E41" s="131"/>
      <c r="F41" s="131"/>
      <c r="G41" s="131">
        <f t="shared" si="2"/>
        <v>0</v>
      </c>
      <c r="H41" s="131">
        <f t="shared" si="3"/>
        <v>0</v>
      </c>
      <c r="I41" s="130" t="s">
        <v>37</v>
      </c>
      <c r="J41" s="130" t="s">
        <v>354</v>
      </c>
      <c r="K41" s="130" t="s">
        <v>358</v>
      </c>
      <c r="L41" s="130" t="s">
        <v>359</v>
      </c>
      <c r="M41" s="132">
        <f t="shared" si="4"/>
        <v>0</v>
      </c>
      <c r="N41" s="132">
        <f t="shared" si="5"/>
        <v>0</v>
      </c>
      <c r="O41" s="119">
        <f t="shared" si="6"/>
        <v>0</v>
      </c>
      <c r="P41" s="119">
        <f t="shared" si="7"/>
        <v>0</v>
      </c>
    </row>
    <row r="42" spans="1:16" x14ac:dyDescent="0.2">
      <c r="A42" s="129">
        <v>12030010013</v>
      </c>
      <c r="B42" s="130" t="s">
        <v>121</v>
      </c>
      <c r="C42" s="131"/>
      <c r="D42" s="131"/>
      <c r="E42" s="131"/>
      <c r="F42" s="131"/>
      <c r="G42" s="131">
        <f t="shared" si="2"/>
        <v>0</v>
      </c>
      <c r="H42" s="131">
        <f t="shared" si="3"/>
        <v>0</v>
      </c>
      <c r="I42" s="130" t="s">
        <v>37</v>
      </c>
      <c r="J42" s="130" t="s">
        <v>354</v>
      </c>
      <c r="K42" s="130" t="s">
        <v>358</v>
      </c>
      <c r="L42" s="130" t="s">
        <v>359</v>
      </c>
      <c r="M42" s="132">
        <f t="shared" si="4"/>
        <v>0</v>
      </c>
      <c r="N42" s="132">
        <f t="shared" si="5"/>
        <v>0</v>
      </c>
      <c r="O42" s="119">
        <f t="shared" si="6"/>
        <v>0</v>
      </c>
      <c r="P42" s="119">
        <f t="shared" si="7"/>
        <v>0</v>
      </c>
    </row>
    <row r="43" spans="1:16" x14ac:dyDescent="0.2">
      <c r="A43" s="129">
        <v>12030010014</v>
      </c>
      <c r="B43" s="130" t="s">
        <v>122</v>
      </c>
      <c r="C43" s="131"/>
      <c r="D43" s="131"/>
      <c r="E43" s="131"/>
      <c r="F43" s="131"/>
      <c r="G43" s="131">
        <f t="shared" si="2"/>
        <v>0</v>
      </c>
      <c r="H43" s="131">
        <f t="shared" si="3"/>
        <v>0</v>
      </c>
      <c r="I43" s="130" t="s">
        <v>37</v>
      </c>
      <c r="J43" s="130" t="s">
        <v>354</v>
      </c>
      <c r="K43" s="130" t="s">
        <v>358</v>
      </c>
      <c r="L43" s="130" t="s">
        <v>359</v>
      </c>
      <c r="M43" s="132">
        <f t="shared" si="4"/>
        <v>0</v>
      </c>
      <c r="N43" s="132">
        <f t="shared" si="5"/>
        <v>0</v>
      </c>
      <c r="O43" s="119">
        <f t="shared" si="6"/>
        <v>0</v>
      </c>
      <c r="P43" s="119">
        <f t="shared" si="7"/>
        <v>0</v>
      </c>
    </row>
    <row r="44" spans="1:16" x14ac:dyDescent="0.2">
      <c r="A44" s="129">
        <v>12030010015</v>
      </c>
      <c r="B44" s="130" t="s">
        <v>123</v>
      </c>
      <c r="C44" s="131"/>
      <c r="D44" s="131"/>
      <c r="E44" s="131"/>
      <c r="F44" s="131"/>
      <c r="G44" s="131">
        <f t="shared" si="2"/>
        <v>0</v>
      </c>
      <c r="H44" s="131">
        <f t="shared" si="3"/>
        <v>0</v>
      </c>
      <c r="I44" s="130" t="s">
        <v>37</v>
      </c>
      <c r="J44" s="130" t="s">
        <v>354</v>
      </c>
      <c r="K44" s="130" t="s">
        <v>358</v>
      </c>
      <c r="L44" s="130" t="s">
        <v>359</v>
      </c>
      <c r="M44" s="132">
        <f t="shared" si="4"/>
        <v>0</v>
      </c>
      <c r="N44" s="132">
        <f t="shared" si="5"/>
        <v>0</v>
      </c>
      <c r="O44" s="119">
        <f t="shared" si="6"/>
        <v>0</v>
      </c>
      <c r="P44" s="119">
        <f t="shared" si="7"/>
        <v>0</v>
      </c>
    </row>
    <row r="45" spans="1:16" x14ac:dyDescent="0.2">
      <c r="A45" s="129">
        <v>12030010016</v>
      </c>
      <c r="B45" s="130" t="s">
        <v>124</v>
      </c>
      <c r="C45" s="131"/>
      <c r="D45" s="131"/>
      <c r="E45" s="131"/>
      <c r="F45" s="131"/>
      <c r="G45" s="131">
        <f t="shared" si="2"/>
        <v>0</v>
      </c>
      <c r="H45" s="131">
        <f t="shared" si="3"/>
        <v>0</v>
      </c>
      <c r="I45" s="130" t="s">
        <v>37</v>
      </c>
      <c r="J45" s="130" t="s">
        <v>354</v>
      </c>
      <c r="K45" s="130" t="s">
        <v>358</v>
      </c>
      <c r="L45" s="130" t="s">
        <v>359</v>
      </c>
      <c r="M45" s="132">
        <f t="shared" si="4"/>
        <v>0</v>
      </c>
      <c r="N45" s="132">
        <f t="shared" si="5"/>
        <v>0</v>
      </c>
      <c r="O45" s="119">
        <f t="shared" si="6"/>
        <v>0</v>
      </c>
      <c r="P45" s="119">
        <f t="shared" si="7"/>
        <v>0</v>
      </c>
    </row>
    <row r="46" spans="1:16" x14ac:dyDescent="0.2">
      <c r="A46" s="129">
        <v>12030010017</v>
      </c>
      <c r="B46" s="130" t="s">
        <v>125</v>
      </c>
      <c r="C46" s="131"/>
      <c r="D46" s="131"/>
      <c r="E46" s="131"/>
      <c r="F46" s="131"/>
      <c r="G46" s="131">
        <f t="shared" si="2"/>
        <v>0</v>
      </c>
      <c r="H46" s="131">
        <f t="shared" si="3"/>
        <v>0</v>
      </c>
      <c r="I46" s="130" t="s">
        <v>37</v>
      </c>
      <c r="J46" s="130" t="s">
        <v>354</v>
      </c>
      <c r="K46" s="130" t="s">
        <v>358</v>
      </c>
      <c r="L46" s="130" t="s">
        <v>359</v>
      </c>
      <c r="M46" s="132">
        <f t="shared" si="4"/>
        <v>0</v>
      </c>
      <c r="N46" s="132">
        <f t="shared" si="5"/>
        <v>0</v>
      </c>
      <c r="O46" s="119">
        <f t="shared" si="6"/>
        <v>0</v>
      </c>
      <c r="P46" s="119">
        <f t="shared" si="7"/>
        <v>0</v>
      </c>
    </row>
    <row r="47" spans="1:16" x14ac:dyDescent="0.2">
      <c r="A47" s="129">
        <v>12030010018</v>
      </c>
      <c r="B47" s="130" t="s">
        <v>126</v>
      </c>
      <c r="C47" s="131"/>
      <c r="D47" s="131"/>
      <c r="E47" s="131"/>
      <c r="F47" s="131"/>
      <c r="G47" s="131">
        <f t="shared" si="2"/>
        <v>0</v>
      </c>
      <c r="H47" s="131">
        <f t="shared" si="3"/>
        <v>0</v>
      </c>
      <c r="I47" s="130" t="s">
        <v>37</v>
      </c>
      <c r="J47" s="130" t="s">
        <v>354</v>
      </c>
      <c r="K47" s="130" t="s">
        <v>358</v>
      </c>
      <c r="L47" s="130" t="s">
        <v>359</v>
      </c>
      <c r="M47" s="132">
        <f t="shared" si="4"/>
        <v>0</v>
      </c>
      <c r="N47" s="132">
        <f t="shared" si="5"/>
        <v>0</v>
      </c>
      <c r="O47" s="119">
        <f t="shared" si="6"/>
        <v>0</v>
      </c>
      <c r="P47" s="119">
        <f t="shared" si="7"/>
        <v>0</v>
      </c>
    </row>
    <row r="48" spans="1:16" x14ac:dyDescent="0.2">
      <c r="A48" s="129">
        <v>12030010019</v>
      </c>
      <c r="B48" s="130" t="s">
        <v>127</v>
      </c>
      <c r="C48" s="131"/>
      <c r="D48" s="131"/>
      <c r="E48" s="131"/>
      <c r="F48" s="131"/>
      <c r="G48" s="131">
        <f t="shared" si="2"/>
        <v>0</v>
      </c>
      <c r="H48" s="131">
        <f t="shared" si="3"/>
        <v>0</v>
      </c>
      <c r="I48" s="130" t="s">
        <v>37</v>
      </c>
      <c r="J48" s="130" t="s">
        <v>354</v>
      </c>
      <c r="K48" s="130" t="s">
        <v>358</v>
      </c>
      <c r="L48" s="130" t="s">
        <v>359</v>
      </c>
      <c r="M48" s="132">
        <f t="shared" si="4"/>
        <v>0</v>
      </c>
      <c r="N48" s="132">
        <f t="shared" si="5"/>
        <v>0</v>
      </c>
      <c r="O48" s="119">
        <f t="shared" si="6"/>
        <v>0</v>
      </c>
      <c r="P48" s="119">
        <f t="shared" si="7"/>
        <v>0</v>
      </c>
    </row>
    <row r="49" spans="1:16" x14ac:dyDescent="0.2">
      <c r="A49" s="129">
        <v>12030010020</v>
      </c>
      <c r="B49" s="130" t="s">
        <v>128</v>
      </c>
      <c r="C49" s="131"/>
      <c r="D49" s="131"/>
      <c r="E49" s="131"/>
      <c r="F49" s="131"/>
      <c r="G49" s="131">
        <f t="shared" si="2"/>
        <v>0</v>
      </c>
      <c r="H49" s="131">
        <f t="shared" si="3"/>
        <v>0</v>
      </c>
      <c r="I49" s="130" t="s">
        <v>37</v>
      </c>
      <c r="J49" s="130" t="s">
        <v>354</v>
      </c>
      <c r="K49" s="130" t="s">
        <v>358</v>
      </c>
      <c r="L49" s="130" t="s">
        <v>359</v>
      </c>
      <c r="M49" s="132">
        <f t="shared" si="4"/>
        <v>0</v>
      </c>
      <c r="N49" s="132">
        <f t="shared" si="5"/>
        <v>0</v>
      </c>
      <c r="O49" s="119">
        <f t="shared" si="6"/>
        <v>0</v>
      </c>
      <c r="P49" s="119">
        <f t="shared" si="7"/>
        <v>0</v>
      </c>
    </row>
    <row r="50" spans="1:16" x14ac:dyDescent="0.2">
      <c r="A50" s="129">
        <v>12030010021</v>
      </c>
      <c r="B50" s="130" t="s">
        <v>129</v>
      </c>
      <c r="C50" s="131"/>
      <c r="D50" s="131"/>
      <c r="E50" s="131"/>
      <c r="F50" s="131"/>
      <c r="G50" s="131">
        <f t="shared" si="2"/>
        <v>0</v>
      </c>
      <c r="H50" s="131">
        <f t="shared" si="3"/>
        <v>0</v>
      </c>
      <c r="I50" s="130" t="s">
        <v>37</v>
      </c>
      <c r="J50" s="130" t="s">
        <v>354</v>
      </c>
      <c r="K50" s="130" t="s">
        <v>358</v>
      </c>
      <c r="L50" s="130" t="s">
        <v>359</v>
      </c>
      <c r="M50" s="132">
        <f t="shared" si="4"/>
        <v>0</v>
      </c>
      <c r="N50" s="132">
        <f t="shared" si="5"/>
        <v>0</v>
      </c>
      <c r="O50" s="119">
        <f t="shared" si="6"/>
        <v>0</v>
      </c>
      <c r="P50" s="119">
        <f t="shared" si="7"/>
        <v>0</v>
      </c>
    </row>
    <row r="51" spans="1:16" x14ac:dyDescent="0.2">
      <c r="A51" s="129">
        <v>12030010022</v>
      </c>
      <c r="B51" s="130" t="s">
        <v>130</v>
      </c>
      <c r="C51" s="131"/>
      <c r="D51" s="131"/>
      <c r="E51" s="131"/>
      <c r="F51" s="131"/>
      <c r="G51" s="131">
        <f t="shared" si="2"/>
        <v>0</v>
      </c>
      <c r="H51" s="131">
        <f t="shared" si="3"/>
        <v>0</v>
      </c>
      <c r="I51" s="130" t="s">
        <v>37</v>
      </c>
      <c r="J51" s="130" t="s">
        <v>354</v>
      </c>
      <c r="K51" s="130" t="s">
        <v>358</v>
      </c>
      <c r="L51" s="130" t="s">
        <v>359</v>
      </c>
      <c r="M51" s="132">
        <f t="shared" si="4"/>
        <v>0</v>
      </c>
      <c r="N51" s="132">
        <f t="shared" si="5"/>
        <v>0</v>
      </c>
      <c r="O51" s="119">
        <f t="shared" si="6"/>
        <v>0</v>
      </c>
      <c r="P51" s="119">
        <f t="shared" si="7"/>
        <v>0</v>
      </c>
    </row>
    <row r="52" spans="1:16" x14ac:dyDescent="0.2">
      <c r="A52" s="129">
        <v>12030010023</v>
      </c>
      <c r="B52" s="130" t="s">
        <v>131</v>
      </c>
      <c r="C52" s="131"/>
      <c r="D52" s="131"/>
      <c r="E52" s="131"/>
      <c r="F52" s="131"/>
      <c r="G52" s="131">
        <f t="shared" si="2"/>
        <v>0</v>
      </c>
      <c r="H52" s="131">
        <f t="shared" si="3"/>
        <v>0</v>
      </c>
      <c r="I52" s="130" t="s">
        <v>37</v>
      </c>
      <c r="J52" s="130" t="s">
        <v>354</v>
      </c>
      <c r="K52" s="130" t="s">
        <v>358</v>
      </c>
      <c r="L52" s="130" t="s">
        <v>359</v>
      </c>
      <c r="M52" s="132">
        <f t="shared" si="4"/>
        <v>0</v>
      </c>
      <c r="N52" s="132">
        <f t="shared" si="5"/>
        <v>0</v>
      </c>
      <c r="O52" s="119">
        <f t="shared" si="6"/>
        <v>0</v>
      </c>
      <c r="P52" s="119">
        <f t="shared" si="7"/>
        <v>0</v>
      </c>
    </row>
    <row r="53" spans="1:16" x14ac:dyDescent="0.2">
      <c r="A53" s="129">
        <v>12030010024</v>
      </c>
      <c r="B53" s="130" t="s">
        <v>132</v>
      </c>
      <c r="C53" s="131"/>
      <c r="D53" s="131"/>
      <c r="E53" s="131"/>
      <c r="F53" s="131"/>
      <c r="G53" s="131">
        <f t="shared" si="2"/>
        <v>0</v>
      </c>
      <c r="H53" s="131">
        <f t="shared" si="3"/>
        <v>0</v>
      </c>
      <c r="I53" s="130" t="s">
        <v>37</v>
      </c>
      <c r="J53" s="130" t="s">
        <v>354</v>
      </c>
      <c r="K53" s="130" t="s">
        <v>358</v>
      </c>
      <c r="L53" s="130" t="s">
        <v>359</v>
      </c>
      <c r="M53" s="132">
        <f t="shared" si="4"/>
        <v>0</v>
      </c>
      <c r="N53" s="132">
        <f t="shared" si="5"/>
        <v>0</v>
      </c>
      <c r="O53" s="119">
        <f t="shared" si="6"/>
        <v>0</v>
      </c>
      <c r="P53" s="119">
        <f t="shared" si="7"/>
        <v>0</v>
      </c>
    </row>
    <row r="54" spans="1:16" x14ac:dyDescent="0.2">
      <c r="A54" s="129">
        <v>12030010025</v>
      </c>
      <c r="B54" s="130" t="s">
        <v>133</v>
      </c>
      <c r="C54" s="131"/>
      <c r="D54" s="131"/>
      <c r="E54" s="131"/>
      <c r="F54" s="131"/>
      <c r="G54" s="131">
        <f t="shared" si="2"/>
        <v>0</v>
      </c>
      <c r="H54" s="131">
        <f t="shared" si="3"/>
        <v>0</v>
      </c>
      <c r="I54" s="130" t="s">
        <v>37</v>
      </c>
      <c r="J54" s="130" t="s">
        <v>354</v>
      </c>
      <c r="K54" s="130" t="s">
        <v>358</v>
      </c>
      <c r="L54" s="130" t="s">
        <v>359</v>
      </c>
      <c r="M54" s="132">
        <f t="shared" si="4"/>
        <v>0</v>
      </c>
      <c r="N54" s="132">
        <f t="shared" si="5"/>
        <v>0</v>
      </c>
      <c r="O54" s="119">
        <f t="shared" si="6"/>
        <v>0</v>
      </c>
      <c r="P54" s="119">
        <f t="shared" si="7"/>
        <v>0</v>
      </c>
    </row>
    <row r="55" spans="1:16" x14ac:dyDescent="0.2">
      <c r="A55" s="129">
        <v>12030010026</v>
      </c>
      <c r="B55" s="130" t="s">
        <v>134</v>
      </c>
      <c r="C55" s="131"/>
      <c r="D55" s="131"/>
      <c r="E55" s="131"/>
      <c r="F55" s="131"/>
      <c r="G55" s="131">
        <f t="shared" si="2"/>
        <v>0</v>
      </c>
      <c r="H55" s="131">
        <f t="shared" si="3"/>
        <v>0</v>
      </c>
      <c r="I55" s="130" t="s">
        <v>37</v>
      </c>
      <c r="J55" s="130" t="s">
        <v>354</v>
      </c>
      <c r="K55" s="130" t="s">
        <v>358</v>
      </c>
      <c r="L55" s="130" t="s">
        <v>359</v>
      </c>
      <c r="M55" s="132">
        <f t="shared" si="4"/>
        <v>0</v>
      </c>
      <c r="N55" s="132">
        <f t="shared" si="5"/>
        <v>0</v>
      </c>
      <c r="O55" s="119">
        <f t="shared" si="6"/>
        <v>0</v>
      </c>
      <c r="P55" s="119">
        <f t="shared" si="7"/>
        <v>0</v>
      </c>
    </row>
    <row r="56" spans="1:16" x14ac:dyDescent="0.2">
      <c r="A56" s="129">
        <v>12030010027</v>
      </c>
      <c r="B56" s="130" t="s">
        <v>135</v>
      </c>
      <c r="C56" s="131"/>
      <c r="D56" s="131"/>
      <c r="E56" s="131"/>
      <c r="F56" s="131"/>
      <c r="G56" s="131">
        <f t="shared" si="2"/>
        <v>0</v>
      </c>
      <c r="H56" s="131">
        <f t="shared" si="3"/>
        <v>0</v>
      </c>
      <c r="I56" s="130" t="s">
        <v>37</v>
      </c>
      <c r="J56" s="130" t="s">
        <v>354</v>
      </c>
      <c r="K56" s="130" t="s">
        <v>358</v>
      </c>
      <c r="L56" s="130" t="s">
        <v>359</v>
      </c>
      <c r="M56" s="132">
        <f t="shared" si="4"/>
        <v>0</v>
      </c>
      <c r="N56" s="132">
        <f t="shared" si="5"/>
        <v>0</v>
      </c>
      <c r="O56" s="119">
        <f t="shared" si="6"/>
        <v>0</v>
      </c>
      <c r="P56" s="119">
        <f t="shared" si="7"/>
        <v>0</v>
      </c>
    </row>
    <row r="57" spans="1:16" x14ac:dyDescent="0.2">
      <c r="A57" s="129">
        <v>12030010028</v>
      </c>
      <c r="B57" s="130" t="s">
        <v>136</v>
      </c>
      <c r="C57" s="131"/>
      <c r="D57" s="131"/>
      <c r="E57" s="131"/>
      <c r="F57" s="131"/>
      <c r="G57" s="131">
        <f t="shared" si="2"/>
        <v>0</v>
      </c>
      <c r="H57" s="131">
        <f t="shared" si="3"/>
        <v>0</v>
      </c>
      <c r="I57" s="130" t="s">
        <v>37</v>
      </c>
      <c r="J57" s="130" t="s">
        <v>354</v>
      </c>
      <c r="K57" s="130" t="s">
        <v>358</v>
      </c>
      <c r="L57" s="130" t="s">
        <v>359</v>
      </c>
      <c r="M57" s="132">
        <f t="shared" si="4"/>
        <v>0</v>
      </c>
      <c r="N57" s="132">
        <f t="shared" si="5"/>
        <v>0</v>
      </c>
      <c r="O57" s="119">
        <f t="shared" si="6"/>
        <v>0</v>
      </c>
      <c r="P57" s="119">
        <f t="shared" si="7"/>
        <v>0</v>
      </c>
    </row>
    <row r="58" spans="1:16" x14ac:dyDescent="0.2">
      <c r="A58" s="129">
        <v>12030010029</v>
      </c>
      <c r="B58" s="130" t="s">
        <v>137</v>
      </c>
      <c r="C58" s="131"/>
      <c r="D58" s="131"/>
      <c r="E58" s="131"/>
      <c r="F58" s="131"/>
      <c r="G58" s="131">
        <f t="shared" si="2"/>
        <v>0</v>
      </c>
      <c r="H58" s="131">
        <f t="shared" si="3"/>
        <v>0</v>
      </c>
      <c r="I58" s="130" t="s">
        <v>37</v>
      </c>
      <c r="J58" s="130" t="s">
        <v>354</v>
      </c>
      <c r="K58" s="130" t="s">
        <v>358</v>
      </c>
      <c r="L58" s="130" t="s">
        <v>359</v>
      </c>
      <c r="M58" s="132">
        <f t="shared" si="4"/>
        <v>0</v>
      </c>
      <c r="N58" s="132">
        <f t="shared" si="5"/>
        <v>0</v>
      </c>
      <c r="O58" s="119">
        <f t="shared" si="6"/>
        <v>0</v>
      </c>
      <c r="P58" s="119">
        <f t="shared" si="7"/>
        <v>0</v>
      </c>
    </row>
    <row r="59" spans="1:16" x14ac:dyDescent="0.2">
      <c r="A59" s="129">
        <v>12030010030</v>
      </c>
      <c r="B59" s="130" t="s">
        <v>138</v>
      </c>
      <c r="C59" s="131"/>
      <c r="D59" s="131"/>
      <c r="E59" s="131"/>
      <c r="F59" s="131"/>
      <c r="G59" s="131">
        <f t="shared" si="2"/>
        <v>0</v>
      </c>
      <c r="H59" s="131">
        <f t="shared" si="3"/>
        <v>0</v>
      </c>
      <c r="I59" s="130" t="s">
        <v>37</v>
      </c>
      <c r="J59" s="130" t="s">
        <v>354</v>
      </c>
      <c r="K59" s="130" t="s">
        <v>358</v>
      </c>
      <c r="L59" s="130" t="s">
        <v>359</v>
      </c>
      <c r="M59" s="132">
        <f t="shared" si="4"/>
        <v>0</v>
      </c>
      <c r="N59" s="132">
        <f t="shared" si="5"/>
        <v>0</v>
      </c>
      <c r="O59" s="119">
        <f t="shared" si="6"/>
        <v>0</v>
      </c>
      <c r="P59" s="119">
        <f t="shared" si="7"/>
        <v>0</v>
      </c>
    </row>
    <row r="60" spans="1:16" x14ac:dyDescent="0.2">
      <c r="A60" s="129">
        <v>12030010031</v>
      </c>
      <c r="B60" s="130" t="s">
        <v>139</v>
      </c>
      <c r="C60" s="131"/>
      <c r="D60" s="131"/>
      <c r="E60" s="131"/>
      <c r="F60" s="131"/>
      <c r="G60" s="131">
        <f t="shared" si="2"/>
        <v>0</v>
      </c>
      <c r="H60" s="131">
        <f t="shared" si="3"/>
        <v>0</v>
      </c>
      <c r="I60" s="130" t="s">
        <v>37</v>
      </c>
      <c r="J60" s="130" t="s">
        <v>354</v>
      </c>
      <c r="K60" s="130" t="s">
        <v>358</v>
      </c>
      <c r="L60" s="130" t="s">
        <v>359</v>
      </c>
      <c r="M60" s="132">
        <f t="shared" si="4"/>
        <v>0</v>
      </c>
      <c r="N60" s="132">
        <f t="shared" si="5"/>
        <v>0</v>
      </c>
      <c r="O60" s="119">
        <f t="shared" si="6"/>
        <v>0</v>
      </c>
      <c r="P60" s="119">
        <f t="shared" si="7"/>
        <v>0</v>
      </c>
    </row>
    <row r="61" spans="1:16" x14ac:dyDescent="0.2">
      <c r="A61" s="129">
        <v>12030010032</v>
      </c>
      <c r="B61" s="130" t="s">
        <v>140</v>
      </c>
      <c r="C61" s="131"/>
      <c r="D61" s="131"/>
      <c r="E61" s="131"/>
      <c r="F61" s="131"/>
      <c r="G61" s="131">
        <f t="shared" si="2"/>
        <v>0</v>
      </c>
      <c r="H61" s="131">
        <f t="shared" si="3"/>
        <v>0</v>
      </c>
      <c r="I61" s="130" t="s">
        <v>37</v>
      </c>
      <c r="J61" s="130" t="s">
        <v>354</v>
      </c>
      <c r="K61" s="130" t="s">
        <v>358</v>
      </c>
      <c r="L61" s="130" t="s">
        <v>359</v>
      </c>
      <c r="M61" s="132">
        <f t="shared" si="4"/>
        <v>0</v>
      </c>
      <c r="N61" s="132">
        <f t="shared" si="5"/>
        <v>0</v>
      </c>
      <c r="O61" s="119">
        <f t="shared" si="6"/>
        <v>0</v>
      </c>
      <c r="P61" s="119">
        <f t="shared" si="7"/>
        <v>0</v>
      </c>
    </row>
    <row r="62" spans="1:16" x14ac:dyDescent="0.2">
      <c r="A62" s="129">
        <v>12030010034</v>
      </c>
      <c r="B62" s="130" t="s">
        <v>141</v>
      </c>
      <c r="C62" s="131"/>
      <c r="D62" s="131"/>
      <c r="E62" s="131"/>
      <c r="F62" s="131"/>
      <c r="G62" s="131">
        <f t="shared" si="2"/>
        <v>0</v>
      </c>
      <c r="H62" s="131">
        <f t="shared" si="3"/>
        <v>0</v>
      </c>
      <c r="I62" s="130" t="s">
        <v>37</v>
      </c>
      <c r="J62" s="130" t="s">
        <v>354</v>
      </c>
      <c r="K62" s="130" t="s">
        <v>358</v>
      </c>
      <c r="L62" s="130" t="s">
        <v>359</v>
      </c>
      <c r="M62" s="132">
        <f t="shared" si="4"/>
        <v>0</v>
      </c>
      <c r="N62" s="132">
        <f t="shared" si="5"/>
        <v>0</v>
      </c>
      <c r="O62" s="119">
        <f t="shared" si="6"/>
        <v>0</v>
      </c>
      <c r="P62" s="119">
        <f t="shared" si="7"/>
        <v>0</v>
      </c>
    </row>
    <row r="63" spans="1:16" x14ac:dyDescent="0.2">
      <c r="A63" s="129">
        <v>12030010035</v>
      </c>
      <c r="B63" s="130" t="s">
        <v>142</v>
      </c>
      <c r="C63" s="131"/>
      <c r="D63" s="131"/>
      <c r="E63" s="131"/>
      <c r="F63" s="131"/>
      <c r="G63" s="131">
        <f t="shared" si="2"/>
        <v>0</v>
      </c>
      <c r="H63" s="131">
        <f t="shared" si="3"/>
        <v>0</v>
      </c>
      <c r="I63" s="130" t="s">
        <v>37</v>
      </c>
      <c r="J63" s="130" t="s">
        <v>354</v>
      </c>
      <c r="K63" s="130" t="s">
        <v>358</v>
      </c>
      <c r="L63" s="130" t="s">
        <v>359</v>
      </c>
      <c r="M63" s="132">
        <f t="shared" si="4"/>
        <v>0</v>
      </c>
      <c r="N63" s="132">
        <f t="shared" si="5"/>
        <v>0</v>
      </c>
      <c r="O63" s="119">
        <f t="shared" si="6"/>
        <v>0</v>
      </c>
      <c r="P63" s="119">
        <f t="shared" si="7"/>
        <v>0</v>
      </c>
    </row>
    <row r="64" spans="1:16" x14ac:dyDescent="0.2">
      <c r="A64" s="129">
        <v>12030010036</v>
      </c>
      <c r="B64" s="130" t="s">
        <v>143</v>
      </c>
      <c r="C64" s="131"/>
      <c r="D64" s="131"/>
      <c r="E64" s="131"/>
      <c r="F64" s="131"/>
      <c r="G64" s="131">
        <f t="shared" si="2"/>
        <v>0</v>
      </c>
      <c r="H64" s="131">
        <f t="shared" si="3"/>
        <v>0</v>
      </c>
      <c r="I64" s="130" t="s">
        <v>37</v>
      </c>
      <c r="J64" s="130" t="s">
        <v>354</v>
      </c>
      <c r="K64" s="130" t="s">
        <v>358</v>
      </c>
      <c r="L64" s="130" t="s">
        <v>359</v>
      </c>
      <c r="M64" s="132">
        <f t="shared" si="4"/>
        <v>0</v>
      </c>
      <c r="N64" s="132">
        <f t="shared" si="5"/>
        <v>0</v>
      </c>
      <c r="O64" s="119">
        <f t="shared" si="6"/>
        <v>0</v>
      </c>
      <c r="P64" s="119">
        <f t="shared" si="7"/>
        <v>0</v>
      </c>
    </row>
    <row r="65" spans="1:16" x14ac:dyDescent="0.2">
      <c r="A65" s="129">
        <v>12030010037</v>
      </c>
      <c r="B65" s="130" t="s">
        <v>144</v>
      </c>
      <c r="C65" s="131"/>
      <c r="D65" s="131"/>
      <c r="E65" s="131"/>
      <c r="F65" s="131"/>
      <c r="G65" s="131">
        <f t="shared" si="2"/>
        <v>0</v>
      </c>
      <c r="H65" s="131">
        <f t="shared" si="3"/>
        <v>0</v>
      </c>
      <c r="I65" s="130" t="s">
        <v>37</v>
      </c>
      <c r="J65" s="130" t="s">
        <v>354</v>
      </c>
      <c r="K65" s="130" t="s">
        <v>358</v>
      </c>
      <c r="L65" s="130" t="s">
        <v>359</v>
      </c>
      <c r="M65" s="132">
        <f t="shared" si="4"/>
        <v>0</v>
      </c>
      <c r="N65" s="132">
        <f t="shared" si="5"/>
        <v>0</v>
      </c>
      <c r="O65" s="119">
        <f t="shared" si="6"/>
        <v>0</v>
      </c>
      <c r="P65" s="119">
        <f t="shared" si="7"/>
        <v>0</v>
      </c>
    </row>
    <row r="66" spans="1:16" x14ac:dyDescent="0.2">
      <c r="A66" s="129">
        <v>12030010038</v>
      </c>
      <c r="B66" s="130" t="s">
        <v>145</v>
      </c>
      <c r="C66" s="131"/>
      <c r="D66" s="131"/>
      <c r="E66" s="131"/>
      <c r="F66" s="131"/>
      <c r="G66" s="131">
        <f t="shared" si="2"/>
        <v>0</v>
      </c>
      <c r="H66" s="131">
        <f t="shared" si="3"/>
        <v>0</v>
      </c>
      <c r="I66" s="130" t="s">
        <v>37</v>
      </c>
      <c r="J66" s="130" t="s">
        <v>354</v>
      </c>
      <c r="K66" s="130" t="s">
        <v>358</v>
      </c>
      <c r="L66" s="130" t="s">
        <v>359</v>
      </c>
      <c r="M66" s="132">
        <f t="shared" si="4"/>
        <v>0</v>
      </c>
      <c r="N66" s="132">
        <f t="shared" si="5"/>
        <v>0</v>
      </c>
      <c r="O66" s="119">
        <f t="shared" si="6"/>
        <v>0</v>
      </c>
      <c r="P66" s="119">
        <f t="shared" si="7"/>
        <v>0</v>
      </c>
    </row>
    <row r="67" spans="1:16" x14ac:dyDescent="0.2">
      <c r="A67" s="129">
        <v>12030010040</v>
      </c>
      <c r="B67" s="130" t="s">
        <v>146</v>
      </c>
      <c r="C67" s="131"/>
      <c r="D67" s="131"/>
      <c r="E67" s="131"/>
      <c r="F67" s="131"/>
      <c r="G67" s="131">
        <f t="shared" si="2"/>
        <v>0</v>
      </c>
      <c r="H67" s="131">
        <f t="shared" si="3"/>
        <v>0</v>
      </c>
      <c r="I67" s="130" t="s">
        <v>37</v>
      </c>
      <c r="J67" s="130" t="s">
        <v>354</v>
      </c>
      <c r="K67" s="130" t="s">
        <v>358</v>
      </c>
      <c r="L67" s="130" t="s">
        <v>359</v>
      </c>
      <c r="M67" s="132">
        <f t="shared" si="4"/>
        <v>0</v>
      </c>
      <c r="N67" s="132">
        <f t="shared" si="5"/>
        <v>0</v>
      </c>
      <c r="O67" s="119">
        <f t="shared" si="6"/>
        <v>0</v>
      </c>
      <c r="P67" s="119">
        <f t="shared" si="7"/>
        <v>0</v>
      </c>
    </row>
    <row r="68" spans="1:16" x14ac:dyDescent="0.2">
      <c r="A68" s="129">
        <v>12030010041</v>
      </c>
      <c r="B68" s="130" t="s">
        <v>147</v>
      </c>
      <c r="C68" s="131"/>
      <c r="D68" s="131"/>
      <c r="E68" s="131"/>
      <c r="F68" s="131"/>
      <c r="G68" s="131">
        <f t="shared" si="2"/>
        <v>0</v>
      </c>
      <c r="H68" s="131">
        <f t="shared" si="3"/>
        <v>0</v>
      </c>
      <c r="I68" s="130" t="s">
        <v>37</v>
      </c>
      <c r="J68" s="130" t="s">
        <v>354</v>
      </c>
      <c r="K68" s="130" t="s">
        <v>358</v>
      </c>
      <c r="L68" s="130" t="s">
        <v>359</v>
      </c>
      <c r="M68" s="132">
        <f t="shared" si="4"/>
        <v>0</v>
      </c>
      <c r="N68" s="132">
        <f t="shared" si="5"/>
        <v>0</v>
      </c>
      <c r="O68" s="119">
        <f t="shared" si="6"/>
        <v>0</v>
      </c>
      <c r="P68" s="119">
        <f t="shared" si="7"/>
        <v>0</v>
      </c>
    </row>
    <row r="69" spans="1:16" x14ac:dyDescent="0.2">
      <c r="A69" s="129">
        <v>12030010042</v>
      </c>
      <c r="B69" s="130" t="s">
        <v>148</v>
      </c>
      <c r="C69" s="131"/>
      <c r="D69" s="131"/>
      <c r="E69" s="131"/>
      <c r="F69" s="131"/>
      <c r="G69" s="131">
        <f t="shared" si="2"/>
        <v>0</v>
      </c>
      <c r="H69" s="131">
        <f t="shared" si="3"/>
        <v>0</v>
      </c>
      <c r="I69" s="130" t="s">
        <v>37</v>
      </c>
      <c r="J69" s="130" t="s">
        <v>354</v>
      </c>
      <c r="K69" s="130" t="s">
        <v>358</v>
      </c>
      <c r="L69" s="130" t="s">
        <v>359</v>
      </c>
      <c r="M69" s="132">
        <f t="shared" si="4"/>
        <v>0</v>
      </c>
      <c r="N69" s="132">
        <f t="shared" si="5"/>
        <v>0</v>
      </c>
      <c r="O69" s="119">
        <f t="shared" si="6"/>
        <v>0</v>
      </c>
      <c r="P69" s="119">
        <f t="shared" si="7"/>
        <v>0</v>
      </c>
    </row>
    <row r="70" spans="1:16" x14ac:dyDescent="0.2">
      <c r="A70" s="129">
        <v>12030010043</v>
      </c>
      <c r="B70" s="130" t="s">
        <v>149</v>
      </c>
      <c r="C70" s="131"/>
      <c r="D70" s="131"/>
      <c r="E70" s="131"/>
      <c r="F70" s="131"/>
      <c r="G70" s="131">
        <f t="shared" si="2"/>
        <v>0</v>
      </c>
      <c r="H70" s="131">
        <f t="shared" si="3"/>
        <v>0</v>
      </c>
      <c r="I70" s="130" t="s">
        <v>37</v>
      </c>
      <c r="J70" s="130" t="s">
        <v>354</v>
      </c>
      <c r="K70" s="130" t="s">
        <v>358</v>
      </c>
      <c r="L70" s="130" t="s">
        <v>359</v>
      </c>
      <c r="M70" s="132">
        <f t="shared" si="4"/>
        <v>0</v>
      </c>
      <c r="N70" s="132">
        <f t="shared" si="5"/>
        <v>0</v>
      </c>
      <c r="O70" s="119">
        <f t="shared" si="6"/>
        <v>0</v>
      </c>
      <c r="P70" s="119">
        <f t="shared" si="7"/>
        <v>0</v>
      </c>
    </row>
    <row r="71" spans="1:16" x14ac:dyDescent="0.2">
      <c r="A71" s="129">
        <v>12030010044</v>
      </c>
      <c r="B71" s="130" t="s">
        <v>150</v>
      </c>
      <c r="C71" s="131"/>
      <c r="D71" s="131"/>
      <c r="E71" s="131"/>
      <c r="F71" s="131"/>
      <c r="G71" s="131">
        <f t="shared" ref="G71:G108" si="8">IF(C71+E71-D71-F71 &gt;=0,C71+E71-D71-F71,0)</f>
        <v>0</v>
      </c>
      <c r="H71" s="131">
        <f t="shared" ref="H71:H108" si="9">IF(D71+F71-C71-E71&gt;=0,D71+F71-C71-E71,0)</f>
        <v>0</v>
      </c>
      <c r="I71" s="130" t="s">
        <v>37</v>
      </c>
      <c r="J71" s="130" t="s">
        <v>354</v>
      </c>
      <c r="K71" s="130" t="s">
        <v>358</v>
      </c>
      <c r="L71" s="130" t="s">
        <v>359</v>
      </c>
      <c r="M71" s="132">
        <f t="shared" si="4"/>
        <v>0</v>
      </c>
      <c r="N71" s="132">
        <f t="shared" si="5"/>
        <v>0</v>
      </c>
      <c r="O71" s="119">
        <f t="shared" si="6"/>
        <v>0</v>
      </c>
      <c r="P71" s="119">
        <f t="shared" si="7"/>
        <v>0</v>
      </c>
    </row>
    <row r="72" spans="1:16" x14ac:dyDescent="0.2">
      <c r="A72" s="129">
        <v>12030010045</v>
      </c>
      <c r="B72" s="130" t="s">
        <v>151</v>
      </c>
      <c r="C72" s="131"/>
      <c r="D72" s="131"/>
      <c r="E72" s="131"/>
      <c r="F72" s="131"/>
      <c r="G72" s="131">
        <f t="shared" si="8"/>
        <v>0</v>
      </c>
      <c r="H72" s="131">
        <f t="shared" si="9"/>
        <v>0</v>
      </c>
      <c r="I72" s="130" t="s">
        <v>37</v>
      </c>
      <c r="J72" s="130" t="s">
        <v>354</v>
      </c>
      <c r="K72" s="130" t="s">
        <v>358</v>
      </c>
      <c r="L72" s="130" t="s">
        <v>359</v>
      </c>
      <c r="M72" s="132">
        <f t="shared" ref="M72:M135" si="10">ROUND((G72-H72),0)</f>
        <v>0</v>
      </c>
      <c r="N72" s="132">
        <f t="shared" ref="N72:N135" si="11">ROUND((C72-D72),0)</f>
        <v>0</v>
      </c>
      <c r="O72" s="119">
        <f t="shared" ref="O72:O135" si="12">ROUND(E72,0)</f>
        <v>0</v>
      </c>
      <c r="P72" s="119">
        <f t="shared" ref="P72:P135" si="13">ROUND(F72,0)</f>
        <v>0</v>
      </c>
    </row>
    <row r="73" spans="1:16" x14ac:dyDescent="0.2">
      <c r="A73" s="129">
        <v>12030010046</v>
      </c>
      <c r="B73" s="130" t="s">
        <v>152</v>
      </c>
      <c r="C73" s="131"/>
      <c r="D73" s="131"/>
      <c r="E73" s="131"/>
      <c r="F73" s="131"/>
      <c r="G73" s="131">
        <f t="shared" si="8"/>
        <v>0</v>
      </c>
      <c r="H73" s="131">
        <f t="shared" si="9"/>
        <v>0</v>
      </c>
      <c r="I73" s="130" t="s">
        <v>37</v>
      </c>
      <c r="J73" s="130" t="s">
        <v>354</v>
      </c>
      <c r="K73" s="130" t="s">
        <v>358</v>
      </c>
      <c r="L73" s="130" t="s">
        <v>359</v>
      </c>
      <c r="M73" s="132">
        <f t="shared" si="10"/>
        <v>0</v>
      </c>
      <c r="N73" s="132">
        <f t="shared" si="11"/>
        <v>0</v>
      </c>
      <c r="O73" s="119">
        <f t="shared" si="12"/>
        <v>0</v>
      </c>
      <c r="P73" s="119">
        <f t="shared" si="13"/>
        <v>0</v>
      </c>
    </row>
    <row r="74" spans="1:16" x14ac:dyDescent="0.2">
      <c r="A74" s="129">
        <v>12030010047</v>
      </c>
      <c r="B74" s="130" t="s">
        <v>153</v>
      </c>
      <c r="C74" s="131"/>
      <c r="D74" s="131"/>
      <c r="E74" s="131"/>
      <c r="F74" s="131"/>
      <c r="G74" s="131">
        <f t="shared" si="8"/>
        <v>0</v>
      </c>
      <c r="H74" s="131">
        <f t="shared" si="9"/>
        <v>0</v>
      </c>
      <c r="I74" s="130" t="s">
        <v>37</v>
      </c>
      <c r="J74" s="130" t="s">
        <v>354</v>
      </c>
      <c r="K74" s="130" t="s">
        <v>358</v>
      </c>
      <c r="L74" s="130" t="s">
        <v>359</v>
      </c>
      <c r="M74" s="132">
        <f t="shared" si="10"/>
        <v>0</v>
      </c>
      <c r="N74" s="132">
        <f t="shared" si="11"/>
        <v>0</v>
      </c>
      <c r="O74" s="119">
        <f t="shared" si="12"/>
        <v>0</v>
      </c>
      <c r="P74" s="119">
        <f t="shared" si="13"/>
        <v>0</v>
      </c>
    </row>
    <row r="75" spans="1:16" x14ac:dyDescent="0.2">
      <c r="A75" s="129">
        <v>12030010048</v>
      </c>
      <c r="B75" s="130" t="s">
        <v>154</v>
      </c>
      <c r="C75" s="131"/>
      <c r="D75" s="131"/>
      <c r="E75" s="131"/>
      <c r="F75" s="131"/>
      <c r="G75" s="131">
        <f t="shared" si="8"/>
        <v>0</v>
      </c>
      <c r="H75" s="131">
        <f t="shared" si="9"/>
        <v>0</v>
      </c>
      <c r="I75" s="130" t="s">
        <v>37</v>
      </c>
      <c r="J75" s="130" t="s">
        <v>354</v>
      </c>
      <c r="K75" s="130" t="s">
        <v>358</v>
      </c>
      <c r="L75" s="130" t="s">
        <v>359</v>
      </c>
      <c r="M75" s="132">
        <f t="shared" si="10"/>
        <v>0</v>
      </c>
      <c r="N75" s="132">
        <f t="shared" si="11"/>
        <v>0</v>
      </c>
      <c r="O75" s="119">
        <f t="shared" si="12"/>
        <v>0</v>
      </c>
      <c r="P75" s="119">
        <f t="shared" si="13"/>
        <v>0</v>
      </c>
    </row>
    <row r="76" spans="1:16" x14ac:dyDescent="0.2">
      <c r="A76" s="129">
        <v>12030010049</v>
      </c>
      <c r="B76" s="130" t="s">
        <v>155</v>
      </c>
      <c r="C76" s="131"/>
      <c r="D76" s="131"/>
      <c r="E76" s="131"/>
      <c r="F76" s="131"/>
      <c r="G76" s="131">
        <f t="shared" si="8"/>
        <v>0</v>
      </c>
      <c r="H76" s="131">
        <f t="shared" si="9"/>
        <v>0</v>
      </c>
      <c r="I76" s="130" t="s">
        <v>37</v>
      </c>
      <c r="J76" s="130" t="s">
        <v>354</v>
      </c>
      <c r="K76" s="130" t="s">
        <v>358</v>
      </c>
      <c r="L76" s="130" t="s">
        <v>359</v>
      </c>
      <c r="M76" s="132">
        <f t="shared" si="10"/>
        <v>0</v>
      </c>
      <c r="N76" s="132">
        <f t="shared" si="11"/>
        <v>0</v>
      </c>
      <c r="O76" s="119">
        <f t="shared" si="12"/>
        <v>0</v>
      </c>
      <c r="P76" s="119">
        <f t="shared" si="13"/>
        <v>0</v>
      </c>
    </row>
    <row r="77" spans="1:16" x14ac:dyDescent="0.2">
      <c r="A77" s="129">
        <v>12030010050</v>
      </c>
      <c r="B77" s="130" t="s">
        <v>156</v>
      </c>
      <c r="C77" s="131"/>
      <c r="D77" s="131"/>
      <c r="E77" s="131"/>
      <c r="F77" s="131"/>
      <c r="G77" s="131">
        <f t="shared" si="8"/>
        <v>0</v>
      </c>
      <c r="H77" s="131">
        <f t="shared" si="9"/>
        <v>0</v>
      </c>
      <c r="I77" s="130" t="s">
        <v>37</v>
      </c>
      <c r="J77" s="130" t="s">
        <v>354</v>
      </c>
      <c r="K77" s="130" t="s">
        <v>358</v>
      </c>
      <c r="L77" s="130" t="s">
        <v>359</v>
      </c>
      <c r="M77" s="132">
        <f t="shared" si="10"/>
        <v>0</v>
      </c>
      <c r="N77" s="132">
        <f t="shared" si="11"/>
        <v>0</v>
      </c>
      <c r="O77" s="119">
        <f t="shared" si="12"/>
        <v>0</v>
      </c>
      <c r="P77" s="119">
        <f t="shared" si="13"/>
        <v>0</v>
      </c>
    </row>
    <row r="78" spans="1:16" x14ac:dyDescent="0.2">
      <c r="A78" s="129">
        <v>12030010051</v>
      </c>
      <c r="B78" s="130" t="s">
        <v>157</v>
      </c>
      <c r="C78" s="131"/>
      <c r="D78" s="131"/>
      <c r="E78" s="131"/>
      <c r="F78" s="131"/>
      <c r="G78" s="131">
        <f t="shared" si="8"/>
        <v>0</v>
      </c>
      <c r="H78" s="131">
        <f t="shared" si="9"/>
        <v>0</v>
      </c>
      <c r="I78" s="130" t="s">
        <v>37</v>
      </c>
      <c r="J78" s="130" t="s">
        <v>354</v>
      </c>
      <c r="K78" s="130" t="s">
        <v>358</v>
      </c>
      <c r="L78" s="130" t="s">
        <v>359</v>
      </c>
      <c r="M78" s="132">
        <f t="shared" si="10"/>
        <v>0</v>
      </c>
      <c r="N78" s="132">
        <f t="shared" si="11"/>
        <v>0</v>
      </c>
      <c r="O78" s="119">
        <f t="shared" si="12"/>
        <v>0</v>
      </c>
      <c r="P78" s="119">
        <f t="shared" si="13"/>
        <v>0</v>
      </c>
    </row>
    <row r="79" spans="1:16" x14ac:dyDescent="0.2">
      <c r="A79" s="129">
        <v>12030010052</v>
      </c>
      <c r="B79" s="130" t="s">
        <v>158</v>
      </c>
      <c r="C79" s="131"/>
      <c r="D79" s="131"/>
      <c r="E79" s="131"/>
      <c r="F79" s="131"/>
      <c r="G79" s="131">
        <f t="shared" si="8"/>
        <v>0</v>
      </c>
      <c r="H79" s="131">
        <f t="shared" si="9"/>
        <v>0</v>
      </c>
      <c r="I79" s="130" t="s">
        <v>37</v>
      </c>
      <c r="J79" s="130" t="s">
        <v>354</v>
      </c>
      <c r="K79" s="130" t="s">
        <v>358</v>
      </c>
      <c r="L79" s="130" t="s">
        <v>359</v>
      </c>
      <c r="M79" s="132">
        <f t="shared" si="10"/>
        <v>0</v>
      </c>
      <c r="N79" s="132">
        <f t="shared" si="11"/>
        <v>0</v>
      </c>
      <c r="O79" s="119">
        <f t="shared" si="12"/>
        <v>0</v>
      </c>
      <c r="P79" s="119">
        <f t="shared" si="13"/>
        <v>0</v>
      </c>
    </row>
    <row r="80" spans="1:16" x14ac:dyDescent="0.2">
      <c r="A80" s="129">
        <v>12030010053</v>
      </c>
      <c r="B80" s="130" t="s">
        <v>159</v>
      </c>
      <c r="C80" s="131"/>
      <c r="D80" s="131"/>
      <c r="E80" s="131"/>
      <c r="F80" s="131"/>
      <c r="G80" s="131">
        <f t="shared" si="8"/>
        <v>0</v>
      </c>
      <c r="H80" s="131">
        <f t="shared" si="9"/>
        <v>0</v>
      </c>
      <c r="I80" s="130" t="s">
        <v>37</v>
      </c>
      <c r="J80" s="130" t="s">
        <v>354</v>
      </c>
      <c r="K80" s="130" t="s">
        <v>358</v>
      </c>
      <c r="L80" s="130" t="s">
        <v>359</v>
      </c>
      <c r="M80" s="132">
        <f t="shared" si="10"/>
        <v>0</v>
      </c>
      <c r="N80" s="132">
        <f t="shared" si="11"/>
        <v>0</v>
      </c>
      <c r="O80" s="119">
        <f t="shared" si="12"/>
        <v>0</v>
      </c>
      <c r="P80" s="119">
        <f t="shared" si="13"/>
        <v>0</v>
      </c>
    </row>
    <row r="81" spans="1:16" x14ac:dyDescent="0.2">
      <c r="A81" s="129">
        <v>12030010054</v>
      </c>
      <c r="B81" s="130" t="s">
        <v>160</v>
      </c>
      <c r="C81" s="131"/>
      <c r="D81" s="131"/>
      <c r="E81" s="131"/>
      <c r="F81" s="131"/>
      <c r="G81" s="131">
        <f t="shared" si="8"/>
        <v>0</v>
      </c>
      <c r="H81" s="131">
        <f t="shared" si="9"/>
        <v>0</v>
      </c>
      <c r="I81" s="130" t="s">
        <v>37</v>
      </c>
      <c r="J81" s="130" t="s">
        <v>354</v>
      </c>
      <c r="K81" s="130" t="s">
        <v>358</v>
      </c>
      <c r="L81" s="130" t="s">
        <v>359</v>
      </c>
      <c r="M81" s="132">
        <f t="shared" si="10"/>
        <v>0</v>
      </c>
      <c r="N81" s="132">
        <f t="shared" si="11"/>
        <v>0</v>
      </c>
      <c r="O81" s="119">
        <f t="shared" si="12"/>
        <v>0</v>
      </c>
      <c r="P81" s="119">
        <f t="shared" si="13"/>
        <v>0</v>
      </c>
    </row>
    <row r="82" spans="1:16" x14ac:dyDescent="0.2">
      <c r="A82" s="129">
        <v>12030010055</v>
      </c>
      <c r="B82" s="130" t="s">
        <v>161</v>
      </c>
      <c r="C82" s="131"/>
      <c r="D82" s="131"/>
      <c r="E82" s="131"/>
      <c r="F82" s="131"/>
      <c r="G82" s="131">
        <f t="shared" si="8"/>
        <v>0</v>
      </c>
      <c r="H82" s="131">
        <f t="shared" si="9"/>
        <v>0</v>
      </c>
      <c r="I82" s="130" t="s">
        <v>37</v>
      </c>
      <c r="J82" s="130" t="s">
        <v>354</v>
      </c>
      <c r="K82" s="130" t="s">
        <v>358</v>
      </c>
      <c r="L82" s="130" t="s">
        <v>359</v>
      </c>
      <c r="M82" s="132">
        <f t="shared" si="10"/>
        <v>0</v>
      </c>
      <c r="N82" s="132">
        <f t="shared" si="11"/>
        <v>0</v>
      </c>
      <c r="O82" s="119">
        <f t="shared" si="12"/>
        <v>0</v>
      </c>
      <c r="P82" s="119">
        <f t="shared" si="13"/>
        <v>0</v>
      </c>
    </row>
    <row r="83" spans="1:16" x14ac:dyDescent="0.2">
      <c r="A83" s="129">
        <v>12030010056</v>
      </c>
      <c r="B83" s="130" t="s">
        <v>162</v>
      </c>
      <c r="C83" s="131"/>
      <c r="D83" s="131"/>
      <c r="E83" s="131"/>
      <c r="F83" s="131"/>
      <c r="G83" s="131">
        <f t="shared" si="8"/>
        <v>0</v>
      </c>
      <c r="H83" s="131">
        <f t="shared" si="9"/>
        <v>0</v>
      </c>
      <c r="I83" s="130" t="s">
        <v>37</v>
      </c>
      <c r="J83" s="130" t="s">
        <v>354</v>
      </c>
      <c r="K83" s="130" t="s">
        <v>358</v>
      </c>
      <c r="L83" s="130" t="s">
        <v>359</v>
      </c>
      <c r="M83" s="132">
        <f t="shared" si="10"/>
        <v>0</v>
      </c>
      <c r="N83" s="132">
        <f t="shared" si="11"/>
        <v>0</v>
      </c>
      <c r="O83" s="119">
        <f t="shared" si="12"/>
        <v>0</v>
      </c>
      <c r="P83" s="119">
        <f t="shared" si="13"/>
        <v>0</v>
      </c>
    </row>
    <row r="84" spans="1:16" x14ac:dyDescent="0.2">
      <c r="A84" s="129">
        <v>12030010057</v>
      </c>
      <c r="B84" s="130" t="s">
        <v>163</v>
      </c>
      <c r="C84" s="131"/>
      <c r="D84" s="131"/>
      <c r="E84" s="131"/>
      <c r="F84" s="131"/>
      <c r="G84" s="131">
        <f t="shared" si="8"/>
        <v>0</v>
      </c>
      <c r="H84" s="131">
        <f t="shared" si="9"/>
        <v>0</v>
      </c>
      <c r="I84" s="130" t="s">
        <v>37</v>
      </c>
      <c r="J84" s="130" t="s">
        <v>354</v>
      </c>
      <c r="K84" s="130" t="s">
        <v>358</v>
      </c>
      <c r="L84" s="130" t="s">
        <v>359</v>
      </c>
      <c r="M84" s="132">
        <f t="shared" si="10"/>
        <v>0</v>
      </c>
      <c r="N84" s="132">
        <f t="shared" si="11"/>
        <v>0</v>
      </c>
      <c r="O84" s="119">
        <f t="shared" si="12"/>
        <v>0</v>
      </c>
      <c r="P84" s="119">
        <f t="shared" si="13"/>
        <v>0</v>
      </c>
    </row>
    <row r="85" spans="1:16" x14ac:dyDescent="0.2">
      <c r="A85" s="129">
        <v>12030010058</v>
      </c>
      <c r="B85" s="130" t="s">
        <v>164</v>
      </c>
      <c r="C85" s="131"/>
      <c r="D85" s="131"/>
      <c r="E85" s="131"/>
      <c r="F85" s="131"/>
      <c r="G85" s="131">
        <f t="shared" si="8"/>
        <v>0</v>
      </c>
      <c r="H85" s="131">
        <f t="shared" si="9"/>
        <v>0</v>
      </c>
      <c r="I85" s="130" t="s">
        <v>37</v>
      </c>
      <c r="J85" s="130" t="s">
        <v>354</v>
      </c>
      <c r="K85" s="130" t="s">
        <v>358</v>
      </c>
      <c r="L85" s="130" t="s">
        <v>359</v>
      </c>
      <c r="M85" s="132">
        <f t="shared" si="10"/>
        <v>0</v>
      </c>
      <c r="N85" s="132">
        <f t="shared" si="11"/>
        <v>0</v>
      </c>
      <c r="O85" s="119">
        <f t="shared" si="12"/>
        <v>0</v>
      </c>
      <c r="P85" s="119">
        <f t="shared" si="13"/>
        <v>0</v>
      </c>
    </row>
    <row r="86" spans="1:16" x14ac:dyDescent="0.2">
      <c r="A86" s="129">
        <v>12030010059</v>
      </c>
      <c r="B86" s="130" t="s">
        <v>165</v>
      </c>
      <c r="C86" s="131"/>
      <c r="D86" s="131"/>
      <c r="E86" s="131"/>
      <c r="F86" s="131"/>
      <c r="G86" s="131">
        <f t="shared" si="8"/>
        <v>0</v>
      </c>
      <c r="H86" s="131">
        <f t="shared" si="9"/>
        <v>0</v>
      </c>
      <c r="I86" s="130" t="s">
        <v>37</v>
      </c>
      <c r="J86" s="130" t="s">
        <v>354</v>
      </c>
      <c r="K86" s="130" t="s">
        <v>358</v>
      </c>
      <c r="L86" s="130" t="s">
        <v>359</v>
      </c>
      <c r="M86" s="132">
        <f t="shared" si="10"/>
        <v>0</v>
      </c>
      <c r="N86" s="132">
        <f t="shared" si="11"/>
        <v>0</v>
      </c>
      <c r="O86" s="119">
        <f t="shared" si="12"/>
        <v>0</v>
      </c>
      <c r="P86" s="119">
        <f t="shared" si="13"/>
        <v>0</v>
      </c>
    </row>
    <row r="87" spans="1:16" x14ac:dyDescent="0.2">
      <c r="A87" s="129">
        <v>12030010060</v>
      </c>
      <c r="B87" s="130" t="s">
        <v>166</v>
      </c>
      <c r="C87" s="131"/>
      <c r="D87" s="131"/>
      <c r="E87" s="131"/>
      <c r="F87" s="131"/>
      <c r="G87" s="131">
        <f t="shared" si="8"/>
        <v>0</v>
      </c>
      <c r="H87" s="131">
        <f t="shared" si="9"/>
        <v>0</v>
      </c>
      <c r="I87" s="130" t="s">
        <v>37</v>
      </c>
      <c r="J87" s="130" t="s">
        <v>354</v>
      </c>
      <c r="K87" s="130" t="s">
        <v>358</v>
      </c>
      <c r="L87" s="130" t="s">
        <v>359</v>
      </c>
      <c r="M87" s="132">
        <f t="shared" si="10"/>
        <v>0</v>
      </c>
      <c r="N87" s="132">
        <f t="shared" si="11"/>
        <v>0</v>
      </c>
      <c r="O87" s="119">
        <f t="shared" si="12"/>
        <v>0</v>
      </c>
      <c r="P87" s="119">
        <f t="shared" si="13"/>
        <v>0</v>
      </c>
    </row>
    <row r="88" spans="1:16" x14ac:dyDescent="0.2">
      <c r="A88" s="129">
        <v>12030010061</v>
      </c>
      <c r="B88" s="130" t="s">
        <v>167</v>
      </c>
      <c r="C88" s="131"/>
      <c r="D88" s="131"/>
      <c r="E88" s="131"/>
      <c r="F88" s="131"/>
      <c r="G88" s="131">
        <f t="shared" si="8"/>
        <v>0</v>
      </c>
      <c r="H88" s="131">
        <f t="shared" si="9"/>
        <v>0</v>
      </c>
      <c r="I88" s="130" t="s">
        <v>37</v>
      </c>
      <c r="J88" s="130" t="s">
        <v>354</v>
      </c>
      <c r="K88" s="130" t="s">
        <v>358</v>
      </c>
      <c r="L88" s="130" t="s">
        <v>359</v>
      </c>
      <c r="M88" s="132">
        <f t="shared" si="10"/>
        <v>0</v>
      </c>
      <c r="N88" s="132">
        <f t="shared" si="11"/>
        <v>0</v>
      </c>
      <c r="O88" s="119">
        <f t="shared" si="12"/>
        <v>0</v>
      </c>
      <c r="P88" s="119">
        <f t="shared" si="13"/>
        <v>0</v>
      </c>
    </row>
    <row r="89" spans="1:16" x14ac:dyDescent="0.2">
      <c r="A89" s="129">
        <v>12030010062</v>
      </c>
      <c r="B89" s="130" t="s">
        <v>168</v>
      </c>
      <c r="C89" s="131"/>
      <c r="D89" s="131"/>
      <c r="E89" s="131"/>
      <c r="F89" s="131"/>
      <c r="G89" s="131">
        <f t="shared" si="8"/>
        <v>0</v>
      </c>
      <c r="H89" s="131">
        <f t="shared" si="9"/>
        <v>0</v>
      </c>
      <c r="I89" s="130" t="s">
        <v>37</v>
      </c>
      <c r="J89" s="130" t="s">
        <v>354</v>
      </c>
      <c r="K89" s="130" t="s">
        <v>358</v>
      </c>
      <c r="L89" s="130" t="s">
        <v>359</v>
      </c>
      <c r="M89" s="132">
        <f t="shared" si="10"/>
        <v>0</v>
      </c>
      <c r="N89" s="132">
        <f t="shared" si="11"/>
        <v>0</v>
      </c>
      <c r="O89" s="119">
        <f t="shared" si="12"/>
        <v>0</v>
      </c>
      <c r="P89" s="119">
        <f t="shared" si="13"/>
        <v>0</v>
      </c>
    </row>
    <row r="90" spans="1:16" x14ac:dyDescent="0.2">
      <c r="A90" s="129">
        <v>12030010063</v>
      </c>
      <c r="B90" s="130" t="s">
        <v>169</v>
      </c>
      <c r="C90" s="131"/>
      <c r="D90" s="131"/>
      <c r="E90" s="131"/>
      <c r="F90" s="131"/>
      <c r="G90" s="131">
        <f t="shared" si="8"/>
        <v>0</v>
      </c>
      <c r="H90" s="131">
        <f t="shared" si="9"/>
        <v>0</v>
      </c>
      <c r="I90" s="130" t="s">
        <v>37</v>
      </c>
      <c r="J90" s="130" t="s">
        <v>354</v>
      </c>
      <c r="K90" s="130" t="s">
        <v>358</v>
      </c>
      <c r="L90" s="130" t="s">
        <v>359</v>
      </c>
      <c r="M90" s="132">
        <f t="shared" si="10"/>
        <v>0</v>
      </c>
      <c r="N90" s="132">
        <f t="shared" si="11"/>
        <v>0</v>
      </c>
      <c r="O90" s="119">
        <f t="shared" si="12"/>
        <v>0</v>
      </c>
      <c r="P90" s="119">
        <f t="shared" si="13"/>
        <v>0</v>
      </c>
    </row>
    <row r="91" spans="1:16" x14ac:dyDescent="0.2">
      <c r="A91" s="129">
        <v>12030010064</v>
      </c>
      <c r="B91" s="130" t="s">
        <v>170</v>
      </c>
      <c r="C91" s="131"/>
      <c r="D91" s="131"/>
      <c r="E91" s="131"/>
      <c r="F91" s="131"/>
      <c r="G91" s="131">
        <f t="shared" si="8"/>
        <v>0</v>
      </c>
      <c r="H91" s="131">
        <f t="shared" si="9"/>
        <v>0</v>
      </c>
      <c r="I91" s="130" t="s">
        <v>37</v>
      </c>
      <c r="J91" s="130" t="s">
        <v>354</v>
      </c>
      <c r="K91" s="130" t="s">
        <v>358</v>
      </c>
      <c r="L91" s="130" t="s">
        <v>359</v>
      </c>
      <c r="M91" s="132">
        <f t="shared" si="10"/>
        <v>0</v>
      </c>
      <c r="N91" s="132">
        <f t="shared" si="11"/>
        <v>0</v>
      </c>
      <c r="O91" s="119">
        <f t="shared" si="12"/>
        <v>0</v>
      </c>
      <c r="P91" s="119">
        <f t="shared" si="13"/>
        <v>0</v>
      </c>
    </row>
    <row r="92" spans="1:16" x14ac:dyDescent="0.2">
      <c r="A92" s="129">
        <v>12030010067</v>
      </c>
      <c r="B92" s="130" t="s">
        <v>171</v>
      </c>
      <c r="C92" s="131"/>
      <c r="D92" s="131"/>
      <c r="E92" s="131"/>
      <c r="F92" s="131"/>
      <c r="G92" s="131">
        <f t="shared" si="8"/>
        <v>0</v>
      </c>
      <c r="H92" s="131">
        <f t="shared" si="9"/>
        <v>0</v>
      </c>
      <c r="I92" s="130" t="s">
        <v>37</v>
      </c>
      <c r="J92" s="130" t="s">
        <v>354</v>
      </c>
      <c r="K92" s="130" t="s">
        <v>358</v>
      </c>
      <c r="L92" s="130" t="s">
        <v>359</v>
      </c>
      <c r="M92" s="132">
        <f t="shared" si="10"/>
        <v>0</v>
      </c>
      <c r="N92" s="132">
        <f t="shared" si="11"/>
        <v>0</v>
      </c>
      <c r="O92" s="119">
        <f t="shared" si="12"/>
        <v>0</v>
      </c>
      <c r="P92" s="119">
        <f t="shared" si="13"/>
        <v>0</v>
      </c>
    </row>
    <row r="93" spans="1:16" x14ac:dyDescent="0.2">
      <c r="A93" s="129">
        <v>12030010068</v>
      </c>
      <c r="B93" s="130" t="s">
        <v>172</v>
      </c>
      <c r="C93" s="131"/>
      <c r="D93" s="131"/>
      <c r="E93" s="131"/>
      <c r="F93" s="131"/>
      <c r="G93" s="131">
        <f t="shared" si="8"/>
        <v>0</v>
      </c>
      <c r="H93" s="131">
        <f t="shared" si="9"/>
        <v>0</v>
      </c>
      <c r="I93" s="130" t="s">
        <v>37</v>
      </c>
      <c r="J93" s="130" t="s">
        <v>354</v>
      </c>
      <c r="K93" s="130" t="s">
        <v>358</v>
      </c>
      <c r="L93" s="130" t="s">
        <v>359</v>
      </c>
      <c r="M93" s="132">
        <f t="shared" si="10"/>
        <v>0</v>
      </c>
      <c r="N93" s="132">
        <f t="shared" si="11"/>
        <v>0</v>
      </c>
      <c r="O93" s="119">
        <f t="shared" si="12"/>
        <v>0</v>
      </c>
      <c r="P93" s="119">
        <f t="shared" si="13"/>
        <v>0</v>
      </c>
    </row>
    <row r="94" spans="1:16" x14ac:dyDescent="0.2">
      <c r="A94" s="129">
        <v>12030010069</v>
      </c>
      <c r="B94" s="130" t="s">
        <v>173</v>
      </c>
      <c r="C94" s="131"/>
      <c r="D94" s="131"/>
      <c r="E94" s="131"/>
      <c r="F94" s="131"/>
      <c r="G94" s="131">
        <f t="shared" si="8"/>
        <v>0</v>
      </c>
      <c r="H94" s="131">
        <f t="shared" si="9"/>
        <v>0</v>
      </c>
      <c r="I94" s="130" t="s">
        <v>37</v>
      </c>
      <c r="J94" s="130" t="s">
        <v>354</v>
      </c>
      <c r="K94" s="130" t="s">
        <v>358</v>
      </c>
      <c r="L94" s="130" t="s">
        <v>359</v>
      </c>
      <c r="M94" s="132">
        <f t="shared" si="10"/>
        <v>0</v>
      </c>
      <c r="N94" s="132">
        <f t="shared" si="11"/>
        <v>0</v>
      </c>
      <c r="O94" s="119">
        <f t="shared" si="12"/>
        <v>0</v>
      </c>
      <c r="P94" s="119">
        <f t="shared" si="13"/>
        <v>0</v>
      </c>
    </row>
    <row r="95" spans="1:16" x14ac:dyDescent="0.2">
      <c r="A95" s="129">
        <v>12030010071</v>
      </c>
      <c r="B95" s="130" t="s">
        <v>174</v>
      </c>
      <c r="C95" s="131"/>
      <c r="D95" s="131"/>
      <c r="E95" s="131"/>
      <c r="F95" s="131"/>
      <c r="G95" s="131">
        <f t="shared" si="8"/>
        <v>0</v>
      </c>
      <c r="H95" s="131">
        <f t="shared" si="9"/>
        <v>0</v>
      </c>
      <c r="I95" s="130" t="s">
        <v>37</v>
      </c>
      <c r="J95" s="130" t="s">
        <v>354</v>
      </c>
      <c r="K95" s="130" t="s">
        <v>358</v>
      </c>
      <c r="L95" s="130" t="s">
        <v>359</v>
      </c>
      <c r="M95" s="132">
        <f t="shared" si="10"/>
        <v>0</v>
      </c>
      <c r="N95" s="132">
        <f t="shared" si="11"/>
        <v>0</v>
      </c>
      <c r="O95" s="119">
        <f t="shared" si="12"/>
        <v>0</v>
      </c>
      <c r="P95" s="119">
        <f t="shared" si="13"/>
        <v>0</v>
      </c>
    </row>
    <row r="96" spans="1:16" x14ac:dyDescent="0.2">
      <c r="A96" s="129">
        <v>12030010073</v>
      </c>
      <c r="B96" s="130" t="s">
        <v>175</v>
      </c>
      <c r="C96" s="131"/>
      <c r="D96" s="131"/>
      <c r="E96" s="131"/>
      <c r="F96" s="131"/>
      <c r="G96" s="131">
        <f t="shared" si="8"/>
        <v>0</v>
      </c>
      <c r="H96" s="131">
        <f t="shared" si="9"/>
        <v>0</v>
      </c>
      <c r="I96" s="130" t="s">
        <v>37</v>
      </c>
      <c r="J96" s="130" t="s">
        <v>354</v>
      </c>
      <c r="K96" s="130" t="s">
        <v>358</v>
      </c>
      <c r="L96" s="130" t="s">
        <v>359</v>
      </c>
      <c r="M96" s="132">
        <f t="shared" si="10"/>
        <v>0</v>
      </c>
      <c r="N96" s="132">
        <f t="shared" si="11"/>
        <v>0</v>
      </c>
      <c r="O96" s="119">
        <f t="shared" si="12"/>
        <v>0</v>
      </c>
      <c r="P96" s="119">
        <f t="shared" si="13"/>
        <v>0</v>
      </c>
    </row>
    <row r="97" spans="1:16" x14ac:dyDescent="0.2">
      <c r="A97" s="129">
        <v>12030010074</v>
      </c>
      <c r="B97" s="130" t="s">
        <v>176</v>
      </c>
      <c r="C97" s="131"/>
      <c r="D97" s="131"/>
      <c r="E97" s="131"/>
      <c r="F97" s="131"/>
      <c r="G97" s="131">
        <f t="shared" si="8"/>
        <v>0</v>
      </c>
      <c r="H97" s="131">
        <f t="shared" si="9"/>
        <v>0</v>
      </c>
      <c r="I97" s="130" t="s">
        <v>37</v>
      </c>
      <c r="J97" s="130" t="s">
        <v>354</v>
      </c>
      <c r="K97" s="130" t="s">
        <v>358</v>
      </c>
      <c r="L97" s="130" t="s">
        <v>359</v>
      </c>
      <c r="M97" s="132">
        <f t="shared" si="10"/>
        <v>0</v>
      </c>
      <c r="N97" s="132">
        <f t="shared" si="11"/>
        <v>0</v>
      </c>
      <c r="O97" s="119">
        <f t="shared" si="12"/>
        <v>0</v>
      </c>
      <c r="P97" s="119">
        <f t="shared" si="13"/>
        <v>0</v>
      </c>
    </row>
    <row r="98" spans="1:16" x14ac:dyDescent="0.2">
      <c r="A98" s="129">
        <v>12030010075</v>
      </c>
      <c r="B98" s="130" t="s">
        <v>177</v>
      </c>
      <c r="C98" s="131"/>
      <c r="D98" s="131"/>
      <c r="E98" s="131"/>
      <c r="F98" s="131"/>
      <c r="G98" s="131">
        <f t="shared" si="8"/>
        <v>0</v>
      </c>
      <c r="H98" s="131">
        <f t="shared" si="9"/>
        <v>0</v>
      </c>
      <c r="I98" s="130" t="s">
        <v>37</v>
      </c>
      <c r="J98" s="130" t="s">
        <v>354</v>
      </c>
      <c r="K98" s="130" t="s">
        <v>358</v>
      </c>
      <c r="L98" s="130" t="s">
        <v>359</v>
      </c>
      <c r="M98" s="132">
        <f t="shared" si="10"/>
        <v>0</v>
      </c>
      <c r="N98" s="132">
        <f t="shared" si="11"/>
        <v>0</v>
      </c>
      <c r="O98" s="119">
        <f t="shared" si="12"/>
        <v>0</v>
      </c>
      <c r="P98" s="119">
        <f t="shared" si="13"/>
        <v>0</v>
      </c>
    </row>
    <row r="99" spans="1:16" x14ac:dyDescent="0.2">
      <c r="A99" s="129">
        <v>12030010076</v>
      </c>
      <c r="B99" s="130" t="s">
        <v>178</v>
      </c>
      <c r="C99" s="131"/>
      <c r="D99" s="131"/>
      <c r="E99" s="131"/>
      <c r="F99" s="131"/>
      <c r="G99" s="131">
        <f t="shared" si="8"/>
        <v>0</v>
      </c>
      <c r="H99" s="131">
        <f t="shared" si="9"/>
        <v>0</v>
      </c>
      <c r="I99" s="130" t="s">
        <v>37</v>
      </c>
      <c r="J99" s="130" t="s">
        <v>354</v>
      </c>
      <c r="K99" s="130" t="s">
        <v>358</v>
      </c>
      <c r="L99" s="130" t="s">
        <v>359</v>
      </c>
      <c r="M99" s="132">
        <f t="shared" si="10"/>
        <v>0</v>
      </c>
      <c r="N99" s="132">
        <f t="shared" si="11"/>
        <v>0</v>
      </c>
      <c r="O99" s="119">
        <f t="shared" si="12"/>
        <v>0</v>
      </c>
      <c r="P99" s="119">
        <f t="shared" si="13"/>
        <v>0</v>
      </c>
    </row>
    <row r="100" spans="1:16" x14ac:dyDescent="0.2">
      <c r="A100" s="129">
        <v>12030010077</v>
      </c>
      <c r="B100" s="130" t="s">
        <v>179</v>
      </c>
      <c r="C100" s="131"/>
      <c r="D100" s="131"/>
      <c r="E100" s="131"/>
      <c r="F100" s="131"/>
      <c r="G100" s="131">
        <f t="shared" si="8"/>
        <v>0</v>
      </c>
      <c r="H100" s="131">
        <f t="shared" si="9"/>
        <v>0</v>
      </c>
      <c r="I100" s="130" t="s">
        <v>37</v>
      </c>
      <c r="J100" s="130" t="s">
        <v>354</v>
      </c>
      <c r="K100" s="130" t="s">
        <v>358</v>
      </c>
      <c r="L100" s="130" t="s">
        <v>359</v>
      </c>
      <c r="M100" s="132">
        <f t="shared" si="10"/>
        <v>0</v>
      </c>
      <c r="N100" s="132">
        <f t="shared" si="11"/>
        <v>0</v>
      </c>
      <c r="O100" s="119">
        <f t="shared" si="12"/>
        <v>0</v>
      </c>
      <c r="P100" s="119">
        <f t="shared" si="13"/>
        <v>0</v>
      </c>
    </row>
    <row r="101" spans="1:16" x14ac:dyDescent="0.2">
      <c r="A101" s="129">
        <v>12030010078</v>
      </c>
      <c r="B101" s="130" t="s">
        <v>180</v>
      </c>
      <c r="C101" s="131"/>
      <c r="D101" s="131"/>
      <c r="E101" s="131"/>
      <c r="F101" s="131"/>
      <c r="G101" s="131">
        <f t="shared" si="8"/>
        <v>0</v>
      </c>
      <c r="H101" s="131">
        <f t="shared" si="9"/>
        <v>0</v>
      </c>
      <c r="I101" s="130" t="s">
        <v>37</v>
      </c>
      <c r="J101" s="130" t="s">
        <v>354</v>
      </c>
      <c r="K101" s="130" t="s">
        <v>358</v>
      </c>
      <c r="L101" s="130" t="s">
        <v>359</v>
      </c>
      <c r="M101" s="132">
        <f t="shared" si="10"/>
        <v>0</v>
      </c>
      <c r="N101" s="132">
        <f t="shared" si="11"/>
        <v>0</v>
      </c>
      <c r="O101" s="119">
        <f t="shared" si="12"/>
        <v>0</v>
      </c>
      <c r="P101" s="119">
        <f t="shared" si="13"/>
        <v>0</v>
      </c>
    </row>
    <row r="102" spans="1:16" x14ac:dyDescent="0.2">
      <c r="A102" s="129">
        <v>12030010079</v>
      </c>
      <c r="B102" s="130" t="s">
        <v>181</v>
      </c>
      <c r="C102" s="131"/>
      <c r="D102" s="131"/>
      <c r="E102" s="131"/>
      <c r="F102" s="131"/>
      <c r="G102" s="131">
        <f t="shared" si="8"/>
        <v>0</v>
      </c>
      <c r="H102" s="131">
        <f t="shared" si="9"/>
        <v>0</v>
      </c>
      <c r="I102" s="130" t="s">
        <v>37</v>
      </c>
      <c r="J102" s="130" t="s">
        <v>354</v>
      </c>
      <c r="K102" s="130" t="s">
        <v>358</v>
      </c>
      <c r="L102" s="130" t="s">
        <v>359</v>
      </c>
      <c r="M102" s="132">
        <f t="shared" si="10"/>
        <v>0</v>
      </c>
      <c r="N102" s="132">
        <f t="shared" si="11"/>
        <v>0</v>
      </c>
      <c r="O102" s="119">
        <f t="shared" si="12"/>
        <v>0</v>
      </c>
      <c r="P102" s="119">
        <f t="shared" si="13"/>
        <v>0</v>
      </c>
    </row>
    <row r="103" spans="1:16" x14ac:dyDescent="0.2">
      <c r="A103" s="129">
        <v>12030010080</v>
      </c>
      <c r="B103" s="130" t="s">
        <v>182</v>
      </c>
      <c r="C103" s="131"/>
      <c r="D103" s="131"/>
      <c r="E103" s="131"/>
      <c r="F103" s="131"/>
      <c r="G103" s="131">
        <f t="shared" si="8"/>
        <v>0</v>
      </c>
      <c r="H103" s="131">
        <f t="shared" si="9"/>
        <v>0</v>
      </c>
      <c r="I103" s="130" t="s">
        <v>37</v>
      </c>
      <c r="J103" s="130" t="s">
        <v>354</v>
      </c>
      <c r="K103" s="130" t="s">
        <v>358</v>
      </c>
      <c r="L103" s="130" t="s">
        <v>359</v>
      </c>
      <c r="M103" s="132">
        <f t="shared" si="10"/>
        <v>0</v>
      </c>
      <c r="N103" s="132">
        <f t="shared" si="11"/>
        <v>0</v>
      </c>
      <c r="O103" s="119">
        <f t="shared" si="12"/>
        <v>0</v>
      </c>
      <c r="P103" s="119">
        <f t="shared" si="13"/>
        <v>0</v>
      </c>
    </row>
    <row r="104" spans="1:16" x14ac:dyDescent="0.2">
      <c r="A104" s="129">
        <v>12030010081</v>
      </c>
      <c r="B104" s="130" t="s">
        <v>183</v>
      </c>
      <c r="C104" s="131"/>
      <c r="D104" s="131"/>
      <c r="E104" s="131"/>
      <c r="F104" s="131"/>
      <c r="G104" s="131">
        <f t="shared" si="8"/>
        <v>0</v>
      </c>
      <c r="H104" s="131">
        <f t="shared" si="9"/>
        <v>0</v>
      </c>
      <c r="I104" s="130" t="s">
        <v>37</v>
      </c>
      <c r="J104" s="130" t="s">
        <v>354</v>
      </c>
      <c r="K104" s="130" t="s">
        <v>358</v>
      </c>
      <c r="L104" s="130" t="s">
        <v>359</v>
      </c>
      <c r="M104" s="132">
        <f t="shared" si="10"/>
        <v>0</v>
      </c>
      <c r="N104" s="132">
        <f t="shared" si="11"/>
        <v>0</v>
      </c>
      <c r="O104" s="119">
        <f t="shared" si="12"/>
        <v>0</v>
      </c>
      <c r="P104" s="119">
        <f t="shared" si="13"/>
        <v>0</v>
      </c>
    </row>
    <row r="105" spans="1:16" x14ac:dyDescent="0.2">
      <c r="A105" s="129">
        <v>12030010082</v>
      </c>
      <c r="B105" s="130" t="s">
        <v>184</v>
      </c>
      <c r="C105" s="131"/>
      <c r="D105" s="131"/>
      <c r="E105" s="131"/>
      <c r="F105" s="131"/>
      <c r="G105" s="131">
        <f t="shared" si="8"/>
        <v>0</v>
      </c>
      <c r="H105" s="131">
        <f t="shared" si="9"/>
        <v>0</v>
      </c>
      <c r="I105" s="130" t="s">
        <v>37</v>
      </c>
      <c r="J105" s="130" t="s">
        <v>354</v>
      </c>
      <c r="K105" s="130" t="s">
        <v>358</v>
      </c>
      <c r="L105" s="130" t="s">
        <v>359</v>
      </c>
      <c r="M105" s="132">
        <f t="shared" si="10"/>
        <v>0</v>
      </c>
      <c r="N105" s="132">
        <f t="shared" si="11"/>
        <v>0</v>
      </c>
      <c r="O105" s="119">
        <f t="shared" si="12"/>
        <v>0</v>
      </c>
      <c r="P105" s="119">
        <f t="shared" si="13"/>
        <v>0</v>
      </c>
    </row>
    <row r="106" spans="1:16" x14ac:dyDescent="0.2">
      <c r="A106" s="129">
        <v>12030010083</v>
      </c>
      <c r="B106" s="130" t="s">
        <v>185</v>
      </c>
      <c r="C106" s="131"/>
      <c r="D106" s="131"/>
      <c r="E106" s="131"/>
      <c r="F106" s="131"/>
      <c r="G106" s="131">
        <f t="shared" si="8"/>
        <v>0</v>
      </c>
      <c r="H106" s="131">
        <f t="shared" si="9"/>
        <v>0</v>
      </c>
      <c r="I106" s="130" t="s">
        <v>37</v>
      </c>
      <c r="J106" s="130" t="s">
        <v>354</v>
      </c>
      <c r="K106" s="130" t="s">
        <v>358</v>
      </c>
      <c r="L106" s="130" t="s">
        <v>359</v>
      </c>
      <c r="M106" s="132">
        <f t="shared" si="10"/>
        <v>0</v>
      </c>
      <c r="N106" s="132">
        <f t="shared" si="11"/>
        <v>0</v>
      </c>
      <c r="O106" s="119">
        <f t="shared" si="12"/>
        <v>0</v>
      </c>
      <c r="P106" s="119">
        <f t="shared" si="13"/>
        <v>0</v>
      </c>
    </row>
    <row r="107" spans="1:16" x14ac:dyDescent="0.2">
      <c r="A107" s="129">
        <v>12030010084</v>
      </c>
      <c r="B107" s="130" t="s">
        <v>186</v>
      </c>
      <c r="C107" s="131"/>
      <c r="D107" s="131"/>
      <c r="E107" s="131"/>
      <c r="F107" s="131"/>
      <c r="G107" s="131">
        <f t="shared" si="8"/>
        <v>0</v>
      </c>
      <c r="H107" s="131">
        <f t="shared" si="9"/>
        <v>0</v>
      </c>
      <c r="I107" s="130" t="s">
        <v>37</v>
      </c>
      <c r="J107" s="130" t="s">
        <v>354</v>
      </c>
      <c r="K107" s="130" t="s">
        <v>358</v>
      </c>
      <c r="L107" s="130" t="s">
        <v>359</v>
      </c>
      <c r="M107" s="132">
        <f t="shared" si="10"/>
        <v>0</v>
      </c>
      <c r="N107" s="132">
        <f t="shared" si="11"/>
        <v>0</v>
      </c>
      <c r="O107" s="119">
        <f t="shared" si="12"/>
        <v>0</v>
      </c>
      <c r="P107" s="119">
        <f t="shared" si="13"/>
        <v>0</v>
      </c>
    </row>
    <row r="108" spans="1:16" x14ac:dyDescent="0.2">
      <c r="A108" s="129">
        <v>12030010085</v>
      </c>
      <c r="B108" s="130" t="s">
        <v>187</v>
      </c>
      <c r="C108" s="131"/>
      <c r="D108" s="131"/>
      <c r="E108" s="131"/>
      <c r="F108" s="131"/>
      <c r="G108" s="131">
        <f t="shared" si="8"/>
        <v>0</v>
      </c>
      <c r="H108" s="131">
        <f t="shared" si="9"/>
        <v>0</v>
      </c>
      <c r="I108" s="130" t="s">
        <v>37</v>
      </c>
      <c r="J108" s="130" t="s">
        <v>354</v>
      </c>
      <c r="K108" s="130" t="s">
        <v>358</v>
      </c>
      <c r="L108" s="130" t="s">
        <v>359</v>
      </c>
      <c r="M108" s="132">
        <f t="shared" si="10"/>
        <v>0</v>
      </c>
      <c r="N108" s="132">
        <f t="shared" si="11"/>
        <v>0</v>
      </c>
      <c r="O108" s="119">
        <f t="shared" si="12"/>
        <v>0</v>
      </c>
      <c r="P108" s="119">
        <f t="shared" si="13"/>
        <v>0</v>
      </c>
    </row>
    <row r="109" spans="1:16" x14ac:dyDescent="0.2">
      <c r="A109" s="129">
        <v>12030010086</v>
      </c>
      <c r="B109" s="130" t="s">
        <v>188</v>
      </c>
      <c r="C109" s="131"/>
      <c r="D109" s="131"/>
      <c r="E109" s="131"/>
      <c r="F109" s="131"/>
      <c r="G109" s="131"/>
      <c r="H109" s="131"/>
      <c r="I109" s="130" t="s">
        <v>37</v>
      </c>
      <c r="J109" s="130" t="s">
        <v>354</v>
      </c>
      <c r="K109" s="130" t="s">
        <v>358</v>
      </c>
      <c r="L109" s="130" t="s">
        <v>359</v>
      </c>
      <c r="M109" s="132">
        <f t="shared" si="10"/>
        <v>0</v>
      </c>
      <c r="N109" s="132">
        <f t="shared" si="11"/>
        <v>0</v>
      </c>
      <c r="O109" s="119">
        <f t="shared" si="12"/>
        <v>0</v>
      </c>
      <c r="P109" s="119">
        <f t="shared" si="13"/>
        <v>0</v>
      </c>
    </row>
    <row r="110" spans="1:16" x14ac:dyDescent="0.2">
      <c r="A110" s="129">
        <v>12030010087</v>
      </c>
      <c r="B110" s="130" t="s">
        <v>189</v>
      </c>
      <c r="C110" s="131"/>
      <c r="D110" s="131"/>
      <c r="E110" s="131"/>
      <c r="F110" s="131"/>
      <c r="G110" s="131">
        <f t="shared" ref="G110:G173" si="14">IF(C110+E110-D110-F110 &gt;=0,C110+E110-D110-F110,0)</f>
        <v>0</v>
      </c>
      <c r="H110" s="131">
        <f t="shared" ref="H110:H173" si="15">IF(D110+F110-C110-E110&gt;=0,D110+F110-C110-E110,0)</f>
        <v>0</v>
      </c>
      <c r="I110" s="130" t="s">
        <v>37</v>
      </c>
      <c r="J110" s="130" t="s">
        <v>354</v>
      </c>
      <c r="K110" s="130" t="s">
        <v>358</v>
      </c>
      <c r="L110" s="130" t="s">
        <v>359</v>
      </c>
      <c r="M110" s="132">
        <f t="shared" si="10"/>
        <v>0</v>
      </c>
      <c r="N110" s="132">
        <f t="shared" si="11"/>
        <v>0</v>
      </c>
      <c r="O110" s="119">
        <f t="shared" si="12"/>
        <v>0</v>
      </c>
      <c r="P110" s="119">
        <f t="shared" si="13"/>
        <v>0</v>
      </c>
    </row>
    <row r="111" spans="1:16" x14ac:dyDescent="0.2">
      <c r="A111" s="129">
        <v>12030010088</v>
      </c>
      <c r="B111" s="130" t="s">
        <v>190</v>
      </c>
      <c r="C111" s="131"/>
      <c r="D111" s="131"/>
      <c r="E111" s="131"/>
      <c r="F111" s="131"/>
      <c r="G111" s="131">
        <f t="shared" si="14"/>
        <v>0</v>
      </c>
      <c r="H111" s="131">
        <f t="shared" si="15"/>
        <v>0</v>
      </c>
      <c r="I111" s="130" t="s">
        <v>37</v>
      </c>
      <c r="J111" s="130" t="s">
        <v>354</v>
      </c>
      <c r="K111" s="130" t="s">
        <v>358</v>
      </c>
      <c r="L111" s="130" t="s">
        <v>359</v>
      </c>
      <c r="M111" s="132">
        <f t="shared" si="10"/>
        <v>0</v>
      </c>
      <c r="N111" s="132">
        <f t="shared" si="11"/>
        <v>0</v>
      </c>
      <c r="O111" s="119">
        <f t="shared" si="12"/>
        <v>0</v>
      </c>
      <c r="P111" s="119">
        <f t="shared" si="13"/>
        <v>0</v>
      </c>
    </row>
    <row r="112" spans="1:16" x14ac:dyDescent="0.2">
      <c r="A112" s="129">
        <v>12030010089</v>
      </c>
      <c r="B112" s="130" t="s">
        <v>191</v>
      </c>
      <c r="C112" s="131"/>
      <c r="D112" s="131"/>
      <c r="E112" s="131"/>
      <c r="F112" s="131"/>
      <c r="G112" s="131">
        <f t="shared" si="14"/>
        <v>0</v>
      </c>
      <c r="H112" s="131">
        <f t="shared" si="15"/>
        <v>0</v>
      </c>
      <c r="I112" s="130" t="s">
        <v>37</v>
      </c>
      <c r="J112" s="130" t="s">
        <v>354</v>
      </c>
      <c r="K112" s="130" t="s">
        <v>358</v>
      </c>
      <c r="L112" s="130" t="s">
        <v>359</v>
      </c>
      <c r="M112" s="132">
        <f t="shared" si="10"/>
        <v>0</v>
      </c>
      <c r="N112" s="132">
        <f t="shared" si="11"/>
        <v>0</v>
      </c>
      <c r="O112" s="119">
        <f t="shared" si="12"/>
        <v>0</v>
      </c>
      <c r="P112" s="119">
        <f t="shared" si="13"/>
        <v>0</v>
      </c>
    </row>
    <row r="113" spans="1:16" x14ac:dyDescent="0.2">
      <c r="A113" s="129">
        <v>12030010090</v>
      </c>
      <c r="B113" s="130" t="s">
        <v>192</v>
      </c>
      <c r="C113" s="131"/>
      <c r="D113" s="131"/>
      <c r="E113" s="131"/>
      <c r="F113" s="131"/>
      <c r="G113" s="131">
        <f t="shared" si="14"/>
        <v>0</v>
      </c>
      <c r="H113" s="131">
        <f t="shared" si="15"/>
        <v>0</v>
      </c>
      <c r="I113" s="130" t="s">
        <v>37</v>
      </c>
      <c r="J113" s="130" t="s">
        <v>354</v>
      </c>
      <c r="K113" s="130" t="s">
        <v>358</v>
      </c>
      <c r="L113" s="130" t="s">
        <v>359</v>
      </c>
      <c r="M113" s="132">
        <f t="shared" si="10"/>
        <v>0</v>
      </c>
      <c r="N113" s="132">
        <f t="shared" si="11"/>
        <v>0</v>
      </c>
      <c r="O113" s="119">
        <f t="shared" si="12"/>
        <v>0</v>
      </c>
      <c r="P113" s="119">
        <f t="shared" si="13"/>
        <v>0</v>
      </c>
    </row>
    <row r="114" spans="1:16" x14ac:dyDescent="0.2">
      <c r="A114" s="129">
        <v>12030010091</v>
      </c>
      <c r="B114" s="130" t="s">
        <v>193</v>
      </c>
      <c r="C114" s="131"/>
      <c r="D114" s="131"/>
      <c r="E114" s="131"/>
      <c r="F114" s="131"/>
      <c r="G114" s="131">
        <f t="shared" si="14"/>
        <v>0</v>
      </c>
      <c r="H114" s="131">
        <f t="shared" si="15"/>
        <v>0</v>
      </c>
      <c r="I114" s="130" t="s">
        <v>37</v>
      </c>
      <c r="J114" s="130" t="s">
        <v>354</v>
      </c>
      <c r="K114" s="130" t="s">
        <v>358</v>
      </c>
      <c r="L114" s="130" t="s">
        <v>359</v>
      </c>
      <c r="M114" s="132">
        <f t="shared" si="10"/>
        <v>0</v>
      </c>
      <c r="N114" s="132">
        <f t="shared" si="11"/>
        <v>0</v>
      </c>
      <c r="O114" s="119">
        <f t="shared" si="12"/>
        <v>0</v>
      </c>
      <c r="P114" s="119">
        <f t="shared" si="13"/>
        <v>0</v>
      </c>
    </row>
    <row r="115" spans="1:16" x14ac:dyDescent="0.2">
      <c r="A115" s="129">
        <v>12030010092</v>
      </c>
      <c r="B115" s="130" t="s">
        <v>194</v>
      </c>
      <c r="C115" s="131"/>
      <c r="D115" s="131"/>
      <c r="E115" s="131"/>
      <c r="F115" s="131"/>
      <c r="G115" s="131">
        <f t="shared" si="14"/>
        <v>0</v>
      </c>
      <c r="H115" s="131">
        <f t="shared" si="15"/>
        <v>0</v>
      </c>
      <c r="I115" s="130" t="s">
        <v>37</v>
      </c>
      <c r="J115" s="130" t="s">
        <v>354</v>
      </c>
      <c r="K115" s="130" t="s">
        <v>358</v>
      </c>
      <c r="L115" s="130" t="s">
        <v>359</v>
      </c>
      <c r="M115" s="132">
        <f t="shared" si="10"/>
        <v>0</v>
      </c>
      <c r="N115" s="132">
        <f t="shared" si="11"/>
        <v>0</v>
      </c>
      <c r="O115" s="119">
        <f t="shared" si="12"/>
        <v>0</v>
      </c>
      <c r="P115" s="119">
        <f t="shared" si="13"/>
        <v>0</v>
      </c>
    </row>
    <row r="116" spans="1:16" x14ac:dyDescent="0.2">
      <c r="A116" s="129">
        <v>12030010093</v>
      </c>
      <c r="B116" s="130" t="s">
        <v>195</v>
      </c>
      <c r="C116" s="131"/>
      <c r="D116" s="131"/>
      <c r="E116" s="131"/>
      <c r="F116" s="131"/>
      <c r="G116" s="131">
        <f t="shared" si="14"/>
        <v>0</v>
      </c>
      <c r="H116" s="131">
        <f t="shared" si="15"/>
        <v>0</v>
      </c>
      <c r="I116" s="130" t="s">
        <v>37</v>
      </c>
      <c r="J116" s="130" t="s">
        <v>354</v>
      </c>
      <c r="K116" s="130" t="s">
        <v>358</v>
      </c>
      <c r="L116" s="130" t="s">
        <v>359</v>
      </c>
      <c r="M116" s="132">
        <f t="shared" si="10"/>
        <v>0</v>
      </c>
      <c r="N116" s="132">
        <f t="shared" si="11"/>
        <v>0</v>
      </c>
      <c r="O116" s="119">
        <f t="shared" si="12"/>
        <v>0</v>
      </c>
      <c r="P116" s="119">
        <f t="shared" si="13"/>
        <v>0</v>
      </c>
    </row>
    <row r="117" spans="1:16" x14ac:dyDescent="0.2">
      <c r="A117" s="129">
        <v>12030030001</v>
      </c>
      <c r="B117" s="130" t="s">
        <v>196</v>
      </c>
      <c r="C117" s="131"/>
      <c r="D117" s="131"/>
      <c r="E117" s="131"/>
      <c r="F117" s="131"/>
      <c r="G117" s="131">
        <f t="shared" si="14"/>
        <v>0</v>
      </c>
      <c r="H117" s="131">
        <f t="shared" si="15"/>
        <v>0</v>
      </c>
      <c r="I117" s="130" t="s">
        <v>37</v>
      </c>
      <c r="J117" s="130" t="s">
        <v>354</v>
      </c>
      <c r="K117" s="130" t="s">
        <v>360</v>
      </c>
      <c r="L117" s="130" t="s">
        <v>361</v>
      </c>
      <c r="M117" s="132">
        <f t="shared" si="10"/>
        <v>0</v>
      </c>
      <c r="N117" s="132">
        <f t="shared" si="11"/>
        <v>0</v>
      </c>
      <c r="O117" s="119">
        <f t="shared" si="12"/>
        <v>0</v>
      </c>
      <c r="P117" s="119">
        <f t="shared" si="13"/>
        <v>0</v>
      </c>
    </row>
    <row r="118" spans="1:16" x14ac:dyDescent="0.2">
      <c r="A118" s="129">
        <v>12030030002</v>
      </c>
      <c r="B118" s="130" t="s">
        <v>197</v>
      </c>
      <c r="C118" s="131"/>
      <c r="D118" s="131"/>
      <c r="E118" s="131"/>
      <c r="F118" s="131"/>
      <c r="G118" s="131">
        <f t="shared" si="14"/>
        <v>0</v>
      </c>
      <c r="H118" s="131">
        <f t="shared" si="15"/>
        <v>0</v>
      </c>
      <c r="I118" s="130" t="s">
        <v>37</v>
      </c>
      <c r="J118" s="130" t="s">
        <v>354</v>
      </c>
      <c r="K118" s="130" t="s">
        <v>360</v>
      </c>
      <c r="L118" s="130" t="s">
        <v>361</v>
      </c>
      <c r="M118" s="132">
        <f t="shared" si="10"/>
        <v>0</v>
      </c>
      <c r="N118" s="132">
        <f t="shared" si="11"/>
        <v>0</v>
      </c>
      <c r="O118" s="119">
        <f t="shared" si="12"/>
        <v>0</v>
      </c>
      <c r="P118" s="119">
        <f t="shared" si="13"/>
        <v>0</v>
      </c>
    </row>
    <row r="119" spans="1:16" x14ac:dyDescent="0.2">
      <c r="A119" s="129">
        <v>12030040001</v>
      </c>
      <c r="B119" s="130" t="s">
        <v>198</v>
      </c>
      <c r="C119" s="131"/>
      <c r="D119" s="131"/>
      <c r="E119" s="131"/>
      <c r="F119" s="131"/>
      <c r="G119" s="131">
        <f t="shared" si="14"/>
        <v>0</v>
      </c>
      <c r="H119" s="131">
        <f t="shared" si="15"/>
        <v>0</v>
      </c>
      <c r="I119" s="130" t="s">
        <v>37</v>
      </c>
      <c r="J119" s="130" t="s">
        <v>354</v>
      </c>
      <c r="K119" s="130" t="s">
        <v>360</v>
      </c>
      <c r="L119" s="130" t="s">
        <v>361</v>
      </c>
      <c r="M119" s="132">
        <f t="shared" si="10"/>
        <v>0</v>
      </c>
      <c r="N119" s="132">
        <f t="shared" si="11"/>
        <v>0</v>
      </c>
      <c r="O119" s="119">
        <f t="shared" si="12"/>
        <v>0</v>
      </c>
      <c r="P119" s="119">
        <f t="shared" si="13"/>
        <v>0</v>
      </c>
    </row>
    <row r="120" spans="1:16" x14ac:dyDescent="0.2">
      <c r="A120" s="129">
        <v>12030040002</v>
      </c>
      <c r="B120" s="130" t="s">
        <v>199</v>
      </c>
      <c r="C120" s="131"/>
      <c r="D120" s="131"/>
      <c r="E120" s="131"/>
      <c r="F120" s="131"/>
      <c r="G120" s="131">
        <f t="shared" si="14"/>
        <v>0</v>
      </c>
      <c r="H120" s="131">
        <f t="shared" si="15"/>
        <v>0</v>
      </c>
      <c r="I120" s="130" t="s">
        <v>37</v>
      </c>
      <c r="J120" s="130" t="s">
        <v>354</v>
      </c>
      <c r="K120" s="130" t="s">
        <v>360</v>
      </c>
      <c r="L120" s="130" t="s">
        <v>361</v>
      </c>
      <c r="M120" s="132">
        <f t="shared" si="10"/>
        <v>0</v>
      </c>
      <c r="N120" s="132">
        <f t="shared" si="11"/>
        <v>0</v>
      </c>
      <c r="O120" s="119">
        <f t="shared" si="12"/>
        <v>0</v>
      </c>
      <c r="P120" s="119">
        <f t="shared" si="13"/>
        <v>0</v>
      </c>
    </row>
    <row r="121" spans="1:16" x14ac:dyDescent="0.2">
      <c r="A121" s="129">
        <v>12030040010</v>
      </c>
      <c r="B121" s="130" t="s">
        <v>200</v>
      </c>
      <c r="C121" s="131"/>
      <c r="D121" s="131"/>
      <c r="E121" s="131"/>
      <c r="F121" s="131"/>
      <c r="G121" s="131">
        <f t="shared" si="14"/>
        <v>0</v>
      </c>
      <c r="H121" s="131">
        <f t="shared" si="15"/>
        <v>0</v>
      </c>
      <c r="I121" s="130" t="s">
        <v>37</v>
      </c>
      <c r="J121" s="130" t="s">
        <v>354</v>
      </c>
      <c r="K121" s="130" t="s">
        <v>360</v>
      </c>
      <c r="L121" s="130" t="s">
        <v>361</v>
      </c>
      <c r="M121" s="132">
        <f t="shared" si="10"/>
        <v>0</v>
      </c>
      <c r="N121" s="132">
        <f t="shared" si="11"/>
        <v>0</v>
      </c>
      <c r="O121" s="119">
        <f t="shared" si="12"/>
        <v>0</v>
      </c>
      <c r="P121" s="119">
        <f t="shared" si="13"/>
        <v>0</v>
      </c>
    </row>
    <row r="122" spans="1:16" x14ac:dyDescent="0.2">
      <c r="A122" s="129">
        <v>12040010001</v>
      </c>
      <c r="B122" s="130" t="s">
        <v>201</v>
      </c>
      <c r="C122" s="131"/>
      <c r="D122" s="131"/>
      <c r="E122" s="131"/>
      <c r="F122" s="131"/>
      <c r="G122" s="131">
        <f t="shared" si="14"/>
        <v>0</v>
      </c>
      <c r="H122" s="131">
        <f t="shared" si="15"/>
        <v>0</v>
      </c>
      <c r="I122" s="130" t="s">
        <v>37</v>
      </c>
      <c r="J122" s="130" t="s">
        <v>362</v>
      </c>
      <c r="K122" s="130">
        <v>0</v>
      </c>
      <c r="L122" s="130" t="s">
        <v>362</v>
      </c>
      <c r="M122" s="132">
        <f t="shared" si="10"/>
        <v>0</v>
      </c>
      <c r="N122" s="132">
        <f t="shared" si="11"/>
        <v>0</v>
      </c>
      <c r="O122" s="119">
        <f t="shared" si="12"/>
        <v>0</v>
      </c>
      <c r="P122" s="119">
        <f t="shared" si="13"/>
        <v>0</v>
      </c>
    </row>
    <row r="123" spans="1:16" x14ac:dyDescent="0.2">
      <c r="A123" s="134">
        <v>12040020001</v>
      </c>
      <c r="B123" s="133" t="s">
        <v>202</v>
      </c>
      <c r="C123" s="135"/>
      <c r="D123" s="135"/>
      <c r="E123" s="135"/>
      <c r="F123" s="135"/>
      <c r="G123" s="135">
        <f t="shared" si="14"/>
        <v>0</v>
      </c>
      <c r="H123" s="135">
        <f t="shared" si="15"/>
        <v>0</v>
      </c>
      <c r="I123" s="133" t="s">
        <v>37</v>
      </c>
      <c r="J123" s="133" t="s">
        <v>354</v>
      </c>
      <c r="K123" s="133" t="s">
        <v>363</v>
      </c>
      <c r="L123" s="133" t="s">
        <v>364</v>
      </c>
      <c r="M123" s="136">
        <f t="shared" si="10"/>
        <v>0</v>
      </c>
      <c r="N123" s="136">
        <f t="shared" si="11"/>
        <v>0</v>
      </c>
      <c r="O123" s="119">
        <f t="shared" si="12"/>
        <v>0</v>
      </c>
      <c r="P123" s="119">
        <f t="shared" si="13"/>
        <v>0</v>
      </c>
    </row>
    <row r="124" spans="1:16" x14ac:dyDescent="0.2">
      <c r="A124" s="134">
        <v>12040020002</v>
      </c>
      <c r="B124" s="133" t="s">
        <v>203</v>
      </c>
      <c r="C124" s="135"/>
      <c r="D124" s="135"/>
      <c r="E124" s="135"/>
      <c r="F124" s="135"/>
      <c r="G124" s="135">
        <f t="shared" si="14"/>
        <v>0</v>
      </c>
      <c r="H124" s="135">
        <f t="shared" si="15"/>
        <v>0</v>
      </c>
      <c r="I124" s="133" t="s">
        <v>37</v>
      </c>
      <c r="J124" s="133" t="s">
        <v>354</v>
      </c>
      <c r="K124" s="133" t="s">
        <v>363</v>
      </c>
      <c r="L124" s="133" t="s">
        <v>365</v>
      </c>
      <c r="M124" s="136">
        <f t="shared" si="10"/>
        <v>0</v>
      </c>
      <c r="N124" s="136">
        <f t="shared" si="11"/>
        <v>0</v>
      </c>
      <c r="O124" s="119">
        <f t="shared" si="12"/>
        <v>0</v>
      </c>
      <c r="P124" s="119">
        <f t="shared" si="13"/>
        <v>0</v>
      </c>
    </row>
    <row r="125" spans="1:16" x14ac:dyDescent="0.2">
      <c r="A125" s="134">
        <v>12040020003</v>
      </c>
      <c r="B125" s="133" t="s">
        <v>204</v>
      </c>
      <c r="C125" s="135"/>
      <c r="D125" s="135">
        <v>88588</v>
      </c>
      <c r="E125" s="135"/>
      <c r="F125" s="135"/>
      <c r="G125" s="135">
        <f t="shared" si="14"/>
        <v>0</v>
      </c>
      <c r="H125" s="135">
        <f t="shared" si="15"/>
        <v>88588</v>
      </c>
      <c r="I125" s="133" t="s">
        <v>37</v>
      </c>
      <c r="J125" s="133" t="s">
        <v>9</v>
      </c>
      <c r="K125" s="133" t="s">
        <v>61</v>
      </c>
      <c r="L125" s="133" t="s">
        <v>366</v>
      </c>
      <c r="M125" s="136">
        <f t="shared" si="10"/>
        <v>-88588</v>
      </c>
      <c r="N125" s="136">
        <f t="shared" si="11"/>
        <v>-88588</v>
      </c>
      <c r="O125" s="142">
        <f t="shared" si="12"/>
        <v>0</v>
      </c>
      <c r="P125" s="119">
        <f t="shared" si="13"/>
        <v>0</v>
      </c>
    </row>
    <row r="126" spans="1:16" x14ac:dyDescent="0.2">
      <c r="A126" s="134">
        <v>12040020004</v>
      </c>
      <c r="B126" s="133" t="s">
        <v>205</v>
      </c>
      <c r="C126" s="135"/>
      <c r="D126" s="135">
        <v>91447.14</v>
      </c>
      <c r="E126" s="135"/>
      <c r="F126" s="135">
        <v>912061.72</v>
      </c>
      <c r="G126" s="135">
        <f t="shared" si="14"/>
        <v>0</v>
      </c>
      <c r="H126" s="135">
        <f t="shared" si="15"/>
        <v>1003508.86</v>
      </c>
      <c r="I126" s="133" t="s">
        <v>37</v>
      </c>
      <c r="J126" s="133" t="s">
        <v>7</v>
      </c>
      <c r="K126" s="133" t="s">
        <v>32</v>
      </c>
      <c r="L126" s="133" t="s">
        <v>422</v>
      </c>
      <c r="M126" s="136">
        <f t="shared" si="10"/>
        <v>-1003509</v>
      </c>
      <c r="N126" s="136">
        <f t="shared" si="11"/>
        <v>-91447</v>
      </c>
      <c r="O126" s="142">
        <f t="shared" si="12"/>
        <v>0</v>
      </c>
      <c r="P126" s="119">
        <f t="shared" si="13"/>
        <v>912062</v>
      </c>
    </row>
    <row r="127" spans="1:16" x14ac:dyDescent="0.2">
      <c r="A127" s="129">
        <v>12050010001</v>
      </c>
      <c r="B127" s="130" t="s">
        <v>206</v>
      </c>
      <c r="C127" s="131"/>
      <c r="D127" s="131"/>
      <c r="E127" s="131"/>
      <c r="F127" s="131"/>
      <c r="G127" s="131">
        <f t="shared" si="14"/>
        <v>0</v>
      </c>
      <c r="H127" s="131">
        <f t="shared" si="15"/>
        <v>0</v>
      </c>
      <c r="I127" s="130" t="s">
        <v>37</v>
      </c>
      <c r="J127" s="130" t="s">
        <v>362</v>
      </c>
      <c r="K127" s="130">
        <v>0</v>
      </c>
      <c r="L127" s="130" t="s">
        <v>362</v>
      </c>
      <c r="M127" s="132">
        <f t="shared" si="10"/>
        <v>0</v>
      </c>
      <c r="N127" s="132">
        <f t="shared" si="11"/>
        <v>0</v>
      </c>
      <c r="O127" s="119">
        <f t="shared" si="12"/>
        <v>0</v>
      </c>
      <c r="P127" s="119">
        <f t="shared" si="13"/>
        <v>0</v>
      </c>
    </row>
    <row r="128" spans="1:16" x14ac:dyDescent="0.2">
      <c r="A128" s="129">
        <v>12050010002</v>
      </c>
      <c r="B128" s="130" t="s">
        <v>207</v>
      </c>
      <c r="C128" s="131"/>
      <c r="D128" s="131"/>
      <c r="E128" s="131"/>
      <c r="F128" s="131"/>
      <c r="G128" s="131">
        <f t="shared" si="14"/>
        <v>0</v>
      </c>
      <c r="H128" s="131">
        <f t="shared" si="15"/>
        <v>0</v>
      </c>
      <c r="I128" s="130" t="s">
        <v>37</v>
      </c>
      <c r="J128" s="130" t="s">
        <v>354</v>
      </c>
      <c r="K128" s="130" t="s">
        <v>360</v>
      </c>
      <c r="L128" s="130" t="s">
        <v>367</v>
      </c>
      <c r="M128" s="132">
        <f t="shared" si="10"/>
        <v>0</v>
      </c>
      <c r="N128" s="132">
        <f t="shared" si="11"/>
        <v>0</v>
      </c>
      <c r="O128" s="119">
        <f t="shared" si="12"/>
        <v>0</v>
      </c>
      <c r="P128" s="119">
        <f t="shared" si="13"/>
        <v>0</v>
      </c>
    </row>
    <row r="129" spans="1:16" x14ac:dyDescent="0.2">
      <c r="A129" s="129">
        <v>12070010001</v>
      </c>
      <c r="B129" s="130" t="s">
        <v>208</v>
      </c>
      <c r="C129" s="131"/>
      <c r="D129" s="131"/>
      <c r="E129" s="131"/>
      <c r="F129" s="131"/>
      <c r="G129" s="131">
        <f t="shared" si="14"/>
        <v>0</v>
      </c>
      <c r="H129" s="131">
        <f t="shared" si="15"/>
        <v>0</v>
      </c>
      <c r="I129" s="130" t="s">
        <v>37</v>
      </c>
      <c r="J129" s="130" t="s">
        <v>354</v>
      </c>
      <c r="K129" s="130" t="s">
        <v>360</v>
      </c>
      <c r="L129" s="130" t="s">
        <v>368</v>
      </c>
      <c r="M129" s="132">
        <f t="shared" si="10"/>
        <v>0</v>
      </c>
      <c r="N129" s="132">
        <f t="shared" si="11"/>
        <v>0</v>
      </c>
      <c r="O129" s="119">
        <f t="shared" si="12"/>
        <v>0</v>
      </c>
      <c r="P129" s="119">
        <f t="shared" si="13"/>
        <v>0</v>
      </c>
    </row>
    <row r="130" spans="1:16" x14ac:dyDescent="0.2">
      <c r="A130" s="129">
        <v>12070010002</v>
      </c>
      <c r="B130" s="130" t="s">
        <v>209</v>
      </c>
      <c r="C130" s="131"/>
      <c r="D130" s="131"/>
      <c r="E130" s="131"/>
      <c r="F130" s="131"/>
      <c r="G130" s="131">
        <f t="shared" si="14"/>
        <v>0</v>
      </c>
      <c r="H130" s="131">
        <f t="shared" si="15"/>
        <v>0</v>
      </c>
      <c r="I130" s="130" t="s">
        <v>37</v>
      </c>
      <c r="J130" s="130" t="s">
        <v>354</v>
      </c>
      <c r="K130" s="130" t="s">
        <v>360</v>
      </c>
      <c r="L130" s="130" t="s">
        <v>369</v>
      </c>
      <c r="M130" s="132">
        <f t="shared" si="10"/>
        <v>0</v>
      </c>
      <c r="N130" s="132">
        <f t="shared" si="11"/>
        <v>0</v>
      </c>
      <c r="O130" s="119">
        <f t="shared" si="12"/>
        <v>0</v>
      </c>
      <c r="P130" s="119">
        <f t="shared" si="13"/>
        <v>0</v>
      </c>
    </row>
    <row r="131" spans="1:16" x14ac:dyDescent="0.2">
      <c r="A131" s="129">
        <v>12070010003</v>
      </c>
      <c r="B131" s="130" t="s">
        <v>210</v>
      </c>
      <c r="C131" s="131"/>
      <c r="D131" s="131"/>
      <c r="E131" s="131"/>
      <c r="F131" s="131"/>
      <c r="G131" s="131">
        <f t="shared" si="14"/>
        <v>0</v>
      </c>
      <c r="H131" s="131">
        <f t="shared" si="15"/>
        <v>0</v>
      </c>
      <c r="I131" s="130" t="s">
        <v>37</v>
      </c>
      <c r="J131" s="130" t="s">
        <v>354</v>
      </c>
      <c r="K131" s="130" t="s">
        <v>360</v>
      </c>
      <c r="L131" s="130" t="s">
        <v>370</v>
      </c>
      <c r="M131" s="132">
        <f t="shared" si="10"/>
        <v>0</v>
      </c>
      <c r="N131" s="132">
        <f t="shared" si="11"/>
        <v>0</v>
      </c>
      <c r="O131" s="119">
        <f t="shared" si="12"/>
        <v>0</v>
      </c>
      <c r="P131" s="119">
        <f t="shared" si="13"/>
        <v>0</v>
      </c>
    </row>
    <row r="132" spans="1:16" x14ac:dyDescent="0.2">
      <c r="A132" s="129">
        <v>12080010001</v>
      </c>
      <c r="B132" s="130" t="s">
        <v>211</v>
      </c>
      <c r="C132" s="131"/>
      <c r="D132" s="131"/>
      <c r="E132" s="131"/>
      <c r="F132" s="131"/>
      <c r="G132" s="131">
        <f t="shared" si="14"/>
        <v>0</v>
      </c>
      <c r="H132" s="131">
        <f t="shared" si="15"/>
        <v>0</v>
      </c>
      <c r="I132" s="130" t="s">
        <v>37</v>
      </c>
      <c r="J132" s="130" t="s">
        <v>354</v>
      </c>
      <c r="K132" s="130" t="s">
        <v>360</v>
      </c>
      <c r="L132" s="130" t="s">
        <v>371</v>
      </c>
      <c r="M132" s="132">
        <f t="shared" si="10"/>
        <v>0</v>
      </c>
      <c r="N132" s="132">
        <f t="shared" si="11"/>
        <v>0</v>
      </c>
      <c r="O132" s="119">
        <f t="shared" si="12"/>
        <v>0</v>
      </c>
      <c r="P132" s="119">
        <f t="shared" si="13"/>
        <v>0</v>
      </c>
    </row>
    <row r="133" spans="1:16" x14ac:dyDescent="0.2">
      <c r="A133" s="129">
        <v>12080010002</v>
      </c>
      <c r="B133" s="130" t="s">
        <v>212</v>
      </c>
      <c r="C133" s="131"/>
      <c r="D133" s="131"/>
      <c r="E133" s="131"/>
      <c r="F133" s="131"/>
      <c r="G133" s="131">
        <f t="shared" si="14"/>
        <v>0</v>
      </c>
      <c r="H133" s="131">
        <f t="shared" si="15"/>
        <v>0</v>
      </c>
      <c r="I133" s="130" t="s">
        <v>37</v>
      </c>
      <c r="J133" s="130" t="s">
        <v>354</v>
      </c>
      <c r="K133" s="130" t="s">
        <v>360</v>
      </c>
      <c r="L133" s="130" t="s">
        <v>372</v>
      </c>
      <c r="M133" s="132">
        <f t="shared" si="10"/>
        <v>0</v>
      </c>
      <c r="N133" s="132">
        <f t="shared" si="11"/>
        <v>0</v>
      </c>
      <c r="O133" s="119">
        <f t="shared" si="12"/>
        <v>0</v>
      </c>
      <c r="P133" s="119">
        <f t="shared" si="13"/>
        <v>0</v>
      </c>
    </row>
    <row r="134" spans="1:16" x14ac:dyDescent="0.2">
      <c r="A134" s="129">
        <v>12080010003</v>
      </c>
      <c r="B134" s="130" t="s">
        <v>213</v>
      </c>
      <c r="C134" s="131"/>
      <c r="D134" s="131"/>
      <c r="E134" s="131"/>
      <c r="F134" s="131"/>
      <c r="G134" s="131">
        <f t="shared" si="14"/>
        <v>0</v>
      </c>
      <c r="H134" s="131">
        <f t="shared" si="15"/>
        <v>0</v>
      </c>
      <c r="I134" s="130" t="s">
        <v>37</v>
      </c>
      <c r="J134" s="130" t="s">
        <v>362</v>
      </c>
      <c r="K134" s="130">
        <v>0</v>
      </c>
      <c r="L134" s="130" t="s">
        <v>362</v>
      </c>
      <c r="M134" s="132">
        <f t="shared" si="10"/>
        <v>0</v>
      </c>
      <c r="N134" s="132">
        <f t="shared" si="11"/>
        <v>0</v>
      </c>
      <c r="O134" s="119">
        <f t="shared" si="12"/>
        <v>0</v>
      </c>
      <c r="P134" s="119">
        <f t="shared" si="13"/>
        <v>0</v>
      </c>
    </row>
    <row r="135" spans="1:16" x14ac:dyDescent="0.2">
      <c r="A135" s="129">
        <v>13010010001</v>
      </c>
      <c r="B135" s="130" t="s">
        <v>214</v>
      </c>
      <c r="C135" s="131"/>
      <c r="D135" s="131"/>
      <c r="E135" s="131"/>
      <c r="F135" s="131"/>
      <c r="G135" s="131">
        <f t="shared" si="14"/>
        <v>0</v>
      </c>
      <c r="H135" s="131">
        <f t="shared" si="15"/>
        <v>0</v>
      </c>
      <c r="I135" s="130" t="s">
        <v>37</v>
      </c>
      <c r="J135" s="130" t="s">
        <v>354</v>
      </c>
      <c r="K135" s="130" t="s">
        <v>360</v>
      </c>
      <c r="L135" s="130" t="s">
        <v>373</v>
      </c>
      <c r="M135" s="132">
        <f t="shared" si="10"/>
        <v>0</v>
      </c>
      <c r="N135" s="132">
        <f t="shared" si="11"/>
        <v>0</v>
      </c>
      <c r="O135" s="119">
        <f t="shared" si="12"/>
        <v>0</v>
      </c>
      <c r="P135" s="119">
        <f t="shared" si="13"/>
        <v>0</v>
      </c>
    </row>
    <row r="136" spans="1:16" x14ac:dyDescent="0.2">
      <c r="A136" s="129">
        <v>13010010002</v>
      </c>
      <c r="B136" s="130" t="s">
        <v>215</v>
      </c>
      <c r="C136" s="131"/>
      <c r="D136" s="131"/>
      <c r="E136" s="131"/>
      <c r="F136" s="131"/>
      <c r="G136" s="131">
        <f t="shared" si="14"/>
        <v>0</v>
      </c>
      <c r="H136" s="131">
        <f t="shared" si="15"/>
        <v>0</v>
      </c>
      <c r="I136" s="130" t="s">
        <v>37</v>
      </c>
      <c r="J136" s="130" t="s">
        <v>362</v>
      </c>
      <c r="K136" s="130">
        <v>0</v>
      </c>
      <c r="L136" s="130" t="s">
        <v>362</v>
      </c>
      <c r="M136" s="132">
        <f t="shared" ref="M136:M199" si="16">ROUND((G136-H136),0)</f>
        <v>0</v>
      </c>
      <c r="N136" s="132">
        <f t="shared" ref="N136:N199" si="17">ROUND((C136-D136),0)</f>
        <v>0</v>
      </c>
      <c r="O136" s="119">
        <f t="shared" ref="O136:O199" si="18">ROUND(E136,0)</f>
        <v>0</v>
      </c>
      <c r="P136" s="119">
        <f t="shared" ref="P136:P199" si="19">ROUND(F136,0)</f>
        <v>0</v>
      </c>
    </row>
    <row r="137" spans="1:16" x14ac:dyDescent="0.2">
      <c r="A137" s="129">
        <v>13010010003</v>
      </c>
      <c r="B137" s="130" t="s">
        <v>216</v>
      </c>
      <c r="C137" s="131"/>
      <c r="D137" s="131"/>
      <c r="E137" s="131"/>
      <c r="F137" s="131"/>
      <c r="G137" s="131">
        <f t="shared" si="14"/>
        <v>0</v>
      </c>
      <c r="H137" s="131">
        <f t="shared" si="15"/>
        <v>0</v>
      </c>
      <c r="I137" s="130" t="s">
        <v>37</v>
      </c>
      <c r="J137" s="130" t="s">
        <v>362</v>
      </c>
      <c r="K137" s="130">
        <v>0</v>
      </c>
      <c r="L137" s="130" t="s">
        <v>362</v>
      </c>
      <c r="M137" s="132">
        <f t="shared" si="16"/>
        <v>0</v>
      </c>
      <c r="N137" s="132">
        <f t="shared" si="17"/>
        <v>0</v>
      </c>
      <c r="O137" s="119">
        <f t="shared" si="18"/>
        <v>0</v>
      </c>
      <c r="P137" s="119">
        <f t="shared" si="19"/>
        <v>0</v>
      </c>
    </row>
    <row r="138" spans="1:16" x14ac:dyDescent="0.2">
      <c r="A138" s="129">
        <v>21010010001</v>
      </c>
      <c r="B138" s="130" t="s">
        <v>217</v>
      </c>
      <c r="C138" s="131"/>
      <c r="D138" s="131"/>
      <c r="E138" s="131"/>
      <c r="F138" s="131"/>
      <c r="G138" s="131">
        <f t="shared" si="14"/>
        <v>0</v>
      </c>
      <c r="H138" s="131">
        <f t="shared" si="15"/>
        <v>0</v>
      </c>
      <c r="I138" s="130" t="s">
        <v>37</v>
      </c>
      <c r="J138" s="130" t="s">
        <v>374</v>
      </c>
      <c r="K138" s="130" t="s">
        <v>375</v>
      </c>
      <c r="L138" s="130" t="s">
        <v>376</v>
      </c>
      <c r="M138" s="132">
        <f t="shared" si="16"/>
        <v>0</v>
      </c>
      <c r="N138" s="132">
        <f t="shared" si="17"/>
        <v>0</v>
      </c>
      <c r="O138" s="119">
        <f t="shared" si="18"/>
        <v>0</v>
      </c>
      <c r="P138" s="119">
        <f t="shared" si="19"/>
        <v>0</v>
      </c>
    </row>
    <row r="139" spans="1:16" x14ac:dyDescent="0.2">
      <c r="A139" s="129">
        <v>22010010001</v>
      </c>
      <c r="B139" s="130" t="s">
        <v>218</v>
      </c>
      <c r="C139" s="131"/>
      <c r="D139" s="131"/>
      <c r="E139" s="131"/>
      <c r="F139" s="131"/>
      <c r="G139" s="131">
        <f t="shared" si="14"/>
        <v>0</v>
      </c>
      <c r="H139" s="131">
        <f t="shared" si="15"/>
        <v>0</v>
      </c>
      <c r="I139" s="130" t="s">
        <v>37</v>
      </c>
      <c r="J139" s="130" t="s">
        <v>374</v>
      </c>
      <c r="K139" s="130" t="s">
        <v>377</v>
      </c>
      <c r="L139" s="130" t="s">
        <v>378</v>
      </c>
      <c r="M139" s="132">
        <f t="shared" si="16"/>
        <v>0</v>
      </c>
      <c r="N139" s="132">
        <f t="shared" si="17"/>
        <v>0</v>
      </c>
      <c r="O139" s="119">
        <f t="shared" si="18"/>
        <v>0</v>
      </c>
      <c r="P139" s="119">
        <f t="shared" si="19"/>
        <v>0</v>
      </c>
    </row>
    <row r="140" spans="1:16" x14ac:dyDescent="0.2">
      <c r="A140" s="129">
        <v>22010020001</v>
      </c>
      <c r="B140" s="130" t="s">
        <v>219</v>
      </c>
      <c r="C140" s="131"/>
      <c r="D140" s="131"/>
      <c r="E140" s="131"/>
      <c r="F140" s="131"/>
      <c r="G140" s="131">
        <f t="shared" si="14"/>
        <v>0</v>
      </c>
      <c r="H140" s="131">
        <f t="shared" si="15"/>
        <v>0</v>
      </c>
      <c r="I140" s="130" t="s">
        <v>37</v>
      </c>
      <c r="J140" s="130" t="s">
        <v>374</v>
      </c>
      <c r="K140" s="130" t="s">
        <v>375</v>
      </c>
      <c r="L140" s="130" t="s">
        <v>379</v>
      </c>
      <c r="M140" s="132">
        <f t="shared" si="16"/>
        <v>0</v>
      </c>
      <c r="N140" s="132">
        <f t="shared" si="17"/>
        <v>0</v>
      </c>
      <c r="O140" s="119">
        <f t="shared" si="18"/>
        <v>0</v>
      </c>
      <c r="P140" s="119">
        <f t="shared" si="19"/>
        <v>0</v>
      </c>
    </row>
    <row r="141" spans="1:16" x14ac:dyDescent="0.2">
      <c r="A141" s="129">
        <v>22010020002</v>
      </c>
      <c r="B141" s="130" t="s">
        <v>220</v>
      </c>
      <c r="C141" s="131"/>
      <c r="D141" s="131"/>
      <c r="E141" s="131"/>
      <c r="F141" s="131"/>
      <c r="G141" s="131">
        <f t="shared" si="14"/>
        <v>0</v>
      </c>
      <c r="H141" s="131">
        <f t="shared" si="15"/>
        <v>0</v>
      </c>
      <c r="I141" s="130" t="s">
        <v>37</v>
      </c>
      <c r="J141" s="130" t="s">
        <v>374</v>
      </c>
      <c r="K141" s="130" t="s">
        <v>375</v>
      </c>
      <c r="L141" s="130" t="s">
        <v>380</v>
      </c>
      <c r="M141" s="132">
        <f t="shared" si="16"/>
        <v>0</v>
      </c>
      <c r="N141" s="132">
        <f t="shared" si="17"/>
        <v>0</v>
      </c>
      <c r="O141" s="119">
        <f t="shared" si="18"/>
        <v>0</v>
      </c>
      <c r="P141" s="119">
        <f t="shared" si="19"/>
        <v>0</v>
      </c>
    </row>
    <row r="142" spans="1:16" x14ac:dyDescent="0.2">
      <c r="A142" s="129">
        <v>22010020003</v>
      </c>
      <c r="B142" s="130" t="s">
        <v>221</v>
      </c>
      <c r="C142" s="131"/>
      <c r="D142" s="131"/>
      <c r="E142" s="131"/>
      <c r="F142" s="131"/>
      <c r="G142" s="131">
        <f t="shared" si="14"/>
        <v>0</v>
      </c>
      <c r="H142" s="131">
        <f t="shared" si="15"/>
        <v>0</v>
      </c>
      <c r="I142" s="130" t="s">
        <v>37</v>
      </c>
      <c r="J142" s="130" t="s">
        <v>374</v>
      </c>
      <c r="K142" s="130" t="s">
        <v>375</v>
      </c>
      <c r="L142" s="130" t="s">
        <v>362</v>
      </c>
      <c r="M142" s="132">
        <f t="shared" si="16"/>
        <v>0</v>
      </c>
      <c r="N142" s="132">
        <f t="shared" si="17"/>
        <v>0</v>
      </c>
      <c r="O142" s="119">
        <f t="shared" si="18"/>
        <v>0</v>
      </c>
      <c r="P142" s="119">
        <f t="shared" si="19"/>
        <v>0</v>
      </c>
    </row>
    <row r="143" spans="1:16" x14ac:dyDescent="0.2">
      <c r="A143" s="129">
        <v>22020010001</v>
      </c>
      <c r="B143" s="130" t="s">
        <v>222</v>
      </c>
      <c r="C143" s="131"/>
      <c r="D143" s="131"/>
      <c r="E143" s="131"/>
      <c r="F143" s="131"/>
      <c r="G143" s="131">
        <f t="shared" si="14"/>
        <v>0</v>
      </c>
      <c r="H143" s="131">
        <f t="shared" si="15"/>
        <v>0</v>
      </c>
      <c r="I143" s="130" t="s">
        <v>37</v>
      </c>
      <c r="J143" s="130" t="s">
        <v>374</v>
      </c>
      <c r="K143" s="130" t="s">
        <v>381</v>
      </c>
      <c r="L143" s="130" t="s">
        <v>381</v>
      </c>
      <c r="M143" s="132">
        <f t="shared" si="16"/>
        <v>0</v>
      </c>
      <c r="N143" s="132">
        <f t="shared" si="17"/>
        <v>0</v>
      </c>
      <c r="O143" s="119">
        <f t="shared" si="18"/>
        <v>0</v>
      </c>
      <c r="P143" s="119">
        <f t="shared" si="19"/>
        <v>0</v>
      </c>
    </row>
    <row r="144" spans="1:16" x14ac:dyDescent="0.2">
      <c r="A144" s="129">
        <v>22020010002</v>
      </c>
      <c r="B144" s="130" t="s">
        <v>223</v>
      </c>
      <c r="C144" s="131"/>
      <c r="D144" s="131"/>
      <c r="E144" s="131"/>
      <c r="F144" s="131"/>
      <c r="G144" s="131">
        <f t="shared" si="14"/>
        <v>0</v>
      </c>
      <c r="H144" s="131">
        <f t="shared" si="15"/>
        <v>0</v>
      </c>
      <c r="I144" s="130" t="s">
        <v>37</v>
      </c>
      <c r="J144" s="130" t="s">
        <v>374</v>
      </c>
      <c r="K144" s="130" t="s">
        <v>381</v>
      </c>
      <c r="L144" s="130" t="s">
        <v>381</v>
      </c>
      <c r="M144" s="132">
        <f t="shared" si="16"/>
        <v>0</v>
      </c>
      <c r="N144" s="132">
        <f t="shared" si="17"/>
        <v>0</v>
      </c>
      <c r="O144" s="119">
        <f t="shared" si="18"/>
        <v>0</v>
      </c>
      <c r="P144" s="119">
        <f t="shared" si="19"/>
        <v>0</v>
      </c>
    </row>
    <row r="145" spans="1:16" x14ac:dyDescent="0.2">
      <c r="A145" s="129">
        <v>22020010003</v>
      </c>
      <c r="B145" s="130" t="s">
        <v>224</v>
      </c>
      <c r="C145" s="131"/>
      <c r="D145" s="131"/>
      <c r="E145" s="131"/>
      <c r="F145" s="131"/>
      <c r="G145" s="131">
        <f t="shared" si="14"/>
        <v>0</v>
      </c>
      <c r="H145" s="131">
        <f t="shared" si="15"/>
        <v>0</v>
      </c>
      <c r="I145" s="130" t="s">
        <v>37</v>
      </c>
      <c r="J145" s="130" t="s">
        <v>374</v>
      </c>
      <c r="K145" s="130" t="s">
        <v>381</v>
      </c>
      <c r="L145" s="130" t="s">
        <v>381</v>
      </c>
      <c r="M145" s="132">
        <f t="shared" si="16"/>
        <v>0</v>
      </c>
      <c r="N145" s="132">
        <f t="shared" si="17"/>
        <v>0</v>
      </c>
      <c r="O145" s="119">
        <f t="shared" si="18"/>
        <v>0</v>
      </c>
      <c r="P145" s="119">
        <f t="shared" si="19"/>
        <v>0</v>
      </c>
    </row>
    <row r="146" spans="1:16" x14ac:dyDescent="0.2">
      <c r="A146" s="129">
        <v>22020010004</v>
      </c>
      <c r="B146" s="130" t="s">
        <v>225</v>
      </c>
      <c r="C146" s="131"/>
      <c r="D146" s="131"/>
      <c r="E146" s="131"/>
      <c r="F146" s="131"/>
      <c r="G146" s="131">
        <f t="shared" si="14"/>
        <v>0</v>
      </c>
      <c r="H146" s="131">
        <f t="shared" si="15"/>
        <v>0</v>
      </c>
      <c r="I146" s="130" t="s">
        <v>37</v>
      </c>
      <c r="J146" s="130" t="s">
        <v>374</v>
      </c>
      <c r="K146" s="130" t="s">
        <v>381</v>
      </c>
      <c r="L146" s="130" t="s">
        <v>381</v>
      </c>
      <c r="M146" s="132">
        <f t="shared" si="16"/>
        <v>0</v>
      </c>
      <c r="N146" s="132">
        <f t="shared" si="17"/>
        <v>0</v>
      </c>
      <c r="O146" s="119">
        <f t="shared" si="18"/>
        <v>0</v>
      </c>
      <c r="P146" s="119">
        <f t="shared" si="19"/>
        <v>0</v>
      </c>
    </row>
    <row r="147" spans="1:16" x14ac:dyDescent="0.2">
      <c r="A147" s="129">
        <v>22020010005</v>
      </c>
      <c r="B147" s="130" t="s">
        <v>226</v>
      </c>
      <c r="C147" s="131"/>
      <c r="D147" s="131"/>
      <c r="E147" s="131"/>
      <c r="F147" s="131"/>
      <c r="G147" s="131">
        <f t="shared" si="14"/>
        <v>0</v>
      </c>
      <c r="H147" s="131">
        <f t="shared" si="15"/>
        <v>0</v>
      </c>
      <c r="I147" s="130" t="s">
        <v>37</v>
      </c>
      <c r="J147" s="130" t="s">
        <v>374</v>
      </c>
      <c r="K147" s="130" t="s">
        <v>381</v>
      </c>
      <c r="L147" s="130" t="s">
        <v>381</v>
      </c>
      <c r="M147" s="132">
        <f t="shared" si="16"/>
        <v>0</v>
      </c>
      <c r="N147" s="132">
        <f t="shared" si="17"/>
        <v>0</v>
      </c>
      <c r="O147" s="119">
        <f t="shared" si="18"/>
        <v>0</v>
      </c>
      <c r="P147" s="119">
        <f t="shared" si="19"/>
        <v>0</v>
      </c>
    </row>
    <row r="148" spans="1:16" x14ac:dyDescent="0.2">
      <c r="A148" s="129">
        <v>22020010006</v>
      </c>
      <c r="B148" s="130" t="s">
        <v>227</v>
      </c>
      <c r="C148" s="131"/>
      <c r="D148" s="131"/>
      <c r="E148" s="131"/>
      <c r="F148" s="131"/>
      <c r="G148" s="131">
        <f t="shared" si="14"/>
        <v>0</v>
      </c>
      <c r="H148" s="131">
        <f t="shared" si="15"/>
        <v>0</v>
      </c>
      <c r="I148" s="130" t="s">
        <v>37</v>
      </c>
      <c r="J148" s="130" t="s">
        <v>374</v>
      </c>
      <c r="K148" s="130" t="s">
        <v>381</v>
      </c>
      <c r="L148" s="130" t="s">
        <v>381</v>
      </c>
      <c r="M148" s="132">
        <f t="shared" si="16"/>
        <v>0</v>
      </c>
      <c r="N148" s="132">
        <f t="shared" si="17"/>
        <v>0</v>
      </c>
      <c r="O148" s="119">
        <f t="shared" si="18"/>
        <v>0</v>
      </c>
      <c r="P148" s="119">
        <f t="shared" si="19"/>
        <v>0</v>
      </c>
    </row>
    <row r="149" spans="1:16" x14ac:dyDescent="0.2">
      <c r="A149" s="129">
        <v>22020010007</v>
      </c>
      <c r="B149" s="130" t="s">
        <v>228</v>
      </c>
      <c r="C149" s="131"/>
      <c r="D149" s="131"/>
      <c r="E149" s="131"/>
      <c r="F149" s="131"/>
      <c r="G149" s="131">
        <f t="shared" si="14"/>
        <v>0</v>
      </c>
      <c r="H149" s="131">
        <f t="shared" si="15"/>
        <v>0</v>
      </c>
      <c r="I149" s="130" t="s">
        <v>37</v>
      </c>
      <c r="J149" s="130" t="s">
        <v>374</v>
      </c>
      <c r="K149" s="130" t="s">
        <v>381</v>
      </c>
      <c r="L149" s="130" t="s">
        <v>381</v>
      </c>
      <c r="M149" s="132">
        <f t="shared" si="16"/>
        <v>0</v>
      </c>
      <c r="N149" s="132">
        <f t="shared" si="17"/>
        <v>0</v>
      </c>
      <c r="O149" s="119">
        <f t="shared" si="18"/>
        <v>0</v>
      </c>
      <c r="P149" s="119">
        <f t="shared" si="19"/>
        <v>0</v>
      </c>
    </row>
    <row r="150" spans="1:16" x14ac:dyDescent="0.2">
      <c r="A150" s="129">
        <v>22020010008</v>
      </c>
      <c r="B150" s="130" t="s">
        <v>229</v>
      </c>
      <c r="C150" s="131"/>
      <c r="D150" s="131"/>
      <c r="E150" s="131"/>
      <c r="F150" s="131"/>
      <c r="G150" s="131">
        <f t="shared" si="14"/>
        <v>0</v>
      </c>
      <c r="H150" s="131">
        <f t="shared" si="15"/>
        <v>0</v>
      </c>
      <c r="I150" s="130" t="s">
        <v>37</v>
      </c>
      <c r="J150" s="130" t="s">
        <v>374</v>
      </c>
      <c r="K150" s="130" t="s">
        <v>381</v>
      </c>
      <c r="L150" s="130" t="s">
        <v>381</v>
      </c>
      <c r="M150" s="132">
        <f t="shared" si="16"/>
        <v>0</v>
      </c>
      <c r="N150" s="132">
        <f t="shared" si="17"/>
        <v>0</v>
      </c>
      <c r="O150" s="119">
        <f t="shared" si="18"/>
        <v>0</v>
      </c>
      <c r="P150" s="119">
        <f t="shared" si="19"/>
        <v>0</v>
      </c>
    </row>
    <row r="151" spans="1:16" x14ac:dyDescent="0.2">
      <c r="A151" s="129">
        <v>22020010009</v>
      </c>
      <c r="B151" s="130" t="s">
        <v>230</v>
      </c>
      <c r="C151" s="131"/>
      <c r="D151" s="131"/>
      <c r="E151" s="131"/>
      <c r="F151" s="131"/>
      <c r="G151" s="131">
        <f t="shared" si="14"/>
        <v>0</v>
      </c>
      <c r="H151" s="131">
        <f t="shared" si="15"/>
        <v>0</v>
      </c>
      <c r="I151" s="130" t="s">
        <v>37</v>
      </c>
      <c r="J151" s="130" t="s">
        <v>374</v>
      </c>
      <c r="K151" s="130" t="s">
        <v>381</v>
      </c>
      <c r="L151" s="130" t="s">
        <v>381</v>
      </c>
      <c r="M151" s="132">
        <f t="shared" si="16"/>
        <v>0</v>
      </c>
      <c r="N151" s="132">
        <f t="shared" si="17"/>
        <v>0</v>
      </c>
      <c r="O151" s="119">
        <f t="shared" si="18"/>
        <v>0</v>
      </c>
      <c r="P151" s="119">
        <f t="shared" si="19"/>
        <v>0</v>
      </c>
    </row>
    <row r="152" spans="1:16" x14ac:dyDescent="0.2">
      <c r="A152" s="129">
        <v>22020010010</v>
      </c>
      <c r="B152" s="130" t="s">
        <v>231</v>
      </c>
      <c r="C152" s="131"/>
      <c r="D152" s="131"/>
      <c r="E152" s="131"/>
      <c r="F152" s="131"/>
      <c r="G152" s="131">
        <f t="shared" si="14"/>
        <v>0</v>
      </c>
      <c r="H152" s="131">
        <f t="shared" si="15"/>
        <v>0</v>
      </c>
      <c r="I152" s="130" t="s">
        <v>37</v>
      </c>
      <c r="J152" s="130" t="s">
        <v>374</v>
      </c>
      <c r="K152" s="130" t="s">
        <v>381</v>
      </c>
      <c r="L152" s="130" t="s">
        <v>381</v>
      </c>
      <c r="M152" s="132">
        <f t="shared" si="16"/>
        <v>0</v>
      </c>
      <c r="N152" s="132">
        <f t="shared" si="17"/>
        <v>0</v>
      </c>
      <c r="O152" s="119">
        <f t="shared" si="18"/>
        <v>0</v>
      </c>
      <c r="P152" s="119">
        <f t="shared" si="19"/>
        <v>0</v>
      </c>
    </row>
    <row r="153" spans="1:16" x14ac:dyDescent="0.2">
      <c r="A153" s="129">
        <v>22020010011</v>
      </c>
      <c r="B153" s="130" t="s">
        <v>232</v>
      </c>
      <c r="C153" s="131"/>
      <c r="D153" s="131"/>
      <c r="E153" s="131"/>
      <c r="F153" s="131"/>
      <c r="G153" s="131">
        <f t="shared" si="14"/>
        <v>0</v>
      </c>
      <c r="H153" s="131">
        <f t="shared" si="15"/>
        <v>0</v>
      </c>
      <c r="I153" s="130" t="s">
        <v>37</v>
      </c>
      <c r="J153" s="130" t="s">
        <v>374</v>
      </c>
      <c r="K153" s="130" t="s">
        <v>381</v>
      </c>
      <c r="L153" s="130" t="s">
        <v>381</v>
      </c>
      <c r="M153" s="132">
        <f t="shared" si="16"/>
        <v>0</v>
      </c>
      <c r="N153" s="132">
        <f t="shared" si="17"/>
        <v>0</v>
      </c>
      <c r="O153" s="119">
        <f t="shared" si="18"/>
        <v>0</v>
      </c>
      <c r="P153" s="119">
        <f t="shared" si="19"/>
        <v>0</v>
      </c>
    </row>
    <row r="154" spans="1:16" x14ac:dyDescent="0.2">
      <c r="A154" s="129">
        <v>22020010012</v>
      </c>
      <c r="B154" s="130" t="s">
        <v>233</v>
      </c>
      <c r="C154" s="131"/>
      <c r="D154" s="131"/>
      <c r="E154" s="131"/>
      <c r="F154" s="131"/>
      <c r="G154" s="131">
        <f t="shared" si="14"/>
        <v>0</v>
      </c>
      <c r="H154" s="131">
        <f t="shared" si="15"/>
        <v>0</v>
      </c>
      <c r="I154" s="130" t="s">
        <v>37</v>
      </c>
      <c r="J154" s="130" t="s">
        <v>374</v>
      </c>
      <c r="K154" s="130" t="s">
        <v>381</v>
      </c>
      <c r="L154" s="130" t="s">
        <v>381</v>
      </c>
      <c r="M154" s="132">
        <f t="shared" si="16"/>
        <v>0</v>
      </c>
      <c r="N154" s="132">
        <f t="shared" si="17"/>
        <v>0</v>
      </c>
      <c r="O154" s="119">
        <f t="shared" si="18"/>
        <v>0</v>
      </c>
      <c r="P154" s="119">
        <f t="shared" si="19"/>
        <v>0</v>
      </c>
    </row>
    <row r="155" spans="1:16" x14ac:dyDescent="0.2">
      <c r="A155" s="129">
        <v>22020010013</v>
      </c>
      <c r="B155" s="130" t="s">
        <v>234</v>
      </c>
      <c r="C155" s="131"/>
      <c r="D155" s="131"/>
      <c r="E155" s="131"/>
      <c r="F155" s="131"/>
      <c r="G155" s="131">
        <f t="shared" si="14"/>
        <v>0</v>
      </c>
      <c r="H155" s="131">
        <f t="shared" si="15"/>
        <v>0</v>
      </c>
      <c r="I155" s="130" t="s">
        <v>37</v>
      </c>
      <c r="J155" s="130" t="s">
        <v>374</v>
      </c>
      <c r="K155" s="130" t="s">
        <v>381</v>
      </c>
      <c r="L155" s="130" t="s">
        <v>381</v>
      </c>
      <c r="M155" s="132">
        <f t="shared" si="16"/>
        <v>0</v>
      </c>
      <c r="N155" s="132">
        <f t="shared" si="17"/>
        <v>0</v>
      </c>
      <c r="O155" s="119">
        <f t="shared" si="18"/>
        <v>0</v>
      </c>
      <c r="P155" s="119">
        <f t="shared" si="19"/>
        <v>0</v>
      </c>
    </row>
    <row r="156" spans="1:16" x14ac:dyDescent="0.2">
      <c r="A156" s="129">
        <v>22020010014</v>
      </c>
      <c r="B156" s="130" t="s">
        <v>235</v>
      </c>
      <c r="C156" s="131"/>
      <c r="D156" s="131"/>
      <c r="E156" s="131"/>
      <c r="F156" s="131"/>
      <c r="G156" s="131">
        <f t="shared" si="14"/>
        <v>0</v>
      </c>
      <c r="H156" s="131">
        <f t="shared" si="15"/>
        <v>0</v>
      </c>
      <c r="I156" s="130" t="s">
        <v>37</v>
      </c>
      <c r="J156" s="130" t="s">
        <v>374</v>
      </c>
      <c r="K156" s="130" t="s">
        <v>381</v>
      </c>
      <c r="L156" s="130" t="s">
        <v>381</v>
      </c>
      <c r="M156" s="132">
        <f t="shared" si="16"/>
        <v>0</v>
      </c>
      <c r="N156" s="132">
        <f t="shared" si="17"/>
        <v>0</v>
      </c>
      <c r="O156" s="119">
        <f t="shared" si="18"/>
        <v>0</v>
      </c>
      <c r="P156" s="119">
        <f t="shared" si="19"/>
        <v>0</v>
      </c>
    </row>
    <row r="157" spans="1:16" x14ac:dyDescent="0.2">
      <c r="A157" s="129">
        <v>22020010015</v>
      </c>
      <c r="B157" s="130" t="s">
        <v>236</v>
      </c>
      <c r="C157" s="131"/>
      <c r="D157" s="131"/>
      <c r="E157" s="131"/>
      <c r="F157" s="131"/>
      <c r="G157" s="131">
        <f t="shared" si="14"/>
        <v>0</v>
      </c>
      <c r="H157" s="131">
        <f t="shared" si="15"/>
        <v>0</v>
      </c>
      <c r="I157" s="130" t="s">
        <v>37</v>
      </c>
      <c r="J157" s="130" t="s">
        <v>374</v>
      </c>
      <c r="K157" s="130" t="s">
        <v>381</v>
      </c>
      <c r="L157" s="130" t="s">
        <v>381</v>
      </c>
      <c r="M157" s="132">
        <f t="shared" si="16"/>
        <v>0</v>
      </c>
      <c r="N157" s="132">
        <f t="shared" si="17"/>
        <v>0</v>
      </c>
      <c r="O157" s="119">
        <f t="shared" si="18"/>
        <v>0</v>
      </c>
      <c r="P157" s="119">
        <f t="shared" si="19"/>
        <v>0</v>
      </c>
    </row>
    <row r="158" spans="1:16" x14ac:dyDescent="0.2">
      <c r="A158" s="129">
        <v>22020010016</v>
      </c>
      <c r="B158" s="130" t="s">
        <v>237</v>
      </c>
      <c r="C158" s="131"/>
      <c r="D158" s="131"/>
      <c r="E158" s="131"/>
      <c r="F158" s="131"/>
      <c r="G158" s="131">
        <f t="shared" si="14"/>
        <v>0</v>
      </c>
      <c r="H158" s="131">
        <f t="shared" si="15"/>
        <v>0</v>
      </c>
      <c r="I158" s="130" t="s">
        <v>37</v>
      </c>
      <c r="J158" s="130" t="s">
        <v>374</v>
      </c>
      <c r="K158" s="130" t="s">
        <v>381</v>
      </c>
      <c r="L158" s="130" t="s">
        <v>381</v>
      </c>
      <c r="M158" s="132">
        <f t="shared" si="16"/>
        <v>0</v>
      </c>
      <c r="N158" s="132">
        <f t="shared" si="17"/>
        <v>0</v>
      </c>
      <c r="O158" s="119">
        <f t="shared" si="18"/>
        <v>0</v>
      </c>
      <c r="P158" s="119">
        <f t="shared" si="19"/>
        <v>0</v>
      </c>
    </row>
    <row r="159" spans="1:16" x14ac:dyDescent="0.2">
      <c r="A159" s="129">
        <v>22020010017</v>
      </c>
      <c r="B159" s="130" t="s">
        <v>238</v>
      </c>
      <c r="C159" s="131"/>
      <c r="D159" s="131"/>
      <c r="E159" s="131"/>
      <c r="F159" s="131"/>
      <c r="G159" s="131">
        <f t="shared" si="14"/>
        <v>0</v>
      </c>
      <c r="H159" s="131">
        <f t="shared" si="15"/>
        <v>0</v>
      </c>
      <c r="I159" s="130" t="s">
        <v>37</v>
      </c>
      <c r="J159" s="130" t="s">
        <v>374</v>
      </c>
      <c r="K159" s="130" t="s">
        <v>381</v>
      </c>
      <c r="L159" s="130" t="s">
        <v>381</v>
      </c>
      <c r="M159" s="132">
        <f t="shared" si="16"/>
        <v>0</v>
      </c>
      <c r="N159" s="132">
        <f t="shared" si="17"/>
        <v>0</v>
      </c>
      <c r="O159" s="119">
        <f t="shared" si="18"/>
        <v>0</v>
      </c>
      <c r="P159" s="119">
        <f t="shared" si="19"/>
        <v>0</v>
      </c>
    </row>
    <row r="160" spans="1:16" x14ac:dyDescent="0.2">
      <c r="A160" s="129">
        <v>22020010018</v>
      </c>
      <c r="B160" s="130" t="s">
        <v>239</v>
      </c>
      <c r="C160" s="131"/>
      <c r="D160" s="131"/>
      <c r="E160" s="131"/>
      <c r="F160" s="131"/>
      <c r="G160" s="131">
        <f t="shared" si="14"/>
        <v>0</v>
      </c>
      <c r="H160" s="131">
        <f t="shared" si="15"/>
        <v>0</v>
      </c>
      <c r="I160" s="130" t="s">
        <v>37</v>
      </c>
      <c r="J160" s="130" t="s">
        <v>374</v>
      </c>
      <c r="K160" s="130" t="s">
        <v>381</v>
      </c>
      <c r="L160" s="130" t="s">
        <v>381</v>
      </c>
      <c r="M160" s="132">
        <f t="shared" si="16"/>
        <v>0</v>
      </c>
      <c r="N160" s="132">
        <f t="shared" si="17"/>
        <v>0</v>
      </c>
      <c r="O160" s="119">
        <f t="shared" si="18"/>
        <v>0</v>
      </c>
      <c r="P160" s="119">
        <f t="shared" si="19"/>
        <v>0</v>
      </c>
    </row>
    <row r="161" spans="1:16" x14ac:dyDescent="0.2">
      <c r="A161" s="129">
        <v>22020010019</v>
      </c>
      <c r="B161" s="130" t="s">
        <v>240</v>
      </c>
      <c r="C161" s="131"/>
      <c r="D161" s="131"/>
      <c r="E161" s="131"/>
      <c r="F161" s="131"/>
      <c r="G161" s="131">
        <f t="shared" si="14"/>
        <v>0</v>
      </c>
      <c r="H161" s="131">
        <f t="shared" si="15"/>
        <v>0</v>
      </c>
      <c r="I161" s="130" t="s">
        <v>37</v>
      </c>
      <c r="J161" s="130" t="s">
        <v>374</v>
      </c>
      <c r="K161" s="130" t="s">
        <v>381</v>
      </c>
      <c r="L161" s="130" t="s">
        <v>381</v>
      </c>
      <c r="M161" s="132">
        <f t="shared" si="16"/>
        <v>0</v>
      </c>
      <c r="N161" s="132">
        <f t="shared" si="17"/>
        <v>0</v>
      </c>
      <c r="O161" s="119">
        <f t="shared" si="18"/>
        <v>0</v>
      </c>
      <c r="P161" s="119">
        <f t="shared" si="19"/>
        <v>0</v>
      </c>
    </row>
    <row r="162" spans="1:16" x14ac:dyDescent="0.2">
      <c r="A162" s="129">
        <v>22020010020</v>
      </c>
      <c r="B162" s="130" t="s">
        <v>241</v>
      </c>
      <c r="C162" s="131"/>
      <c r="D162" s="131"/>
      <c r="E162" s="131"/>
      <c r="F162" s="131"/>
      <c r="G162" s="131">
        <f t="shared" si="14"/>
        <v>0</v>
      </c>
      <c r="H162" s="131">
        <f t="shared" si="15"/>
        <v>0</v>
      </c>
      <c r="I162" s="130" t="s">
        <v>37</v>
      </c>
      <c r="J162" s="130" t="s">
        <v>374</v>
      </c>
      <c r="K162" s="130" t="s">
        <v>381</v>
      </c>
      <c r="L162" s="130" t="s">
        <v>381</v>
      </c>
      <c r="M162" s="132">
        <f t="shared" si="16"/>
        <v>0</v>
      </c>
      <c r="N162" s="132">
        <f t="shared" si="17"/>
        <v>0</v>
      </c>
      <c r="O162" s="119">
        <f t="shared" si="18"/>
        <v>0</v>
      </c>
      <c r="P162" s="119">
        <f t="shared" si="19"/>
        <v>0</v>
      </c>
    </row>
    <row r="163" spans="1:16" x14ac:dyDescent="0.2">
      <c r="A163" s="129">
        <v>22020010021</v>
      </c>
      <c r="B163" s="130" t="s">
        <v>242</v>
      </c>
      <c r="C163" s="131"/>
      <c r="D163" s="131"/>
      <c r="E163" s="131"/>
      <c r="F163" s="131"/>
      <c r="G163" s="131">
        <f t="shared" si="14"/>
        <v>0</v>
      </c>
      <c r="H163" s="131">
        <f t="shared" si="15"/>
        <v>0</v>
      </c>
      <c r="I163" s="130" t="s">
        <v>37</v>
      </c>
      <c r="J163" s="130" t="s">
        <v>374</v>
      </c>
      <c r="K163" s="130" t="s">
        <v>381</v>
      </c>
      <c r="L163" s="130" t="s">
        <v>381</v>
      </c>
      <c r="M163" s="132">
        <f t="shared" si="16"/>
        <v>0</v>
      </c>
      <c r="N163" s="132">
        <f t="shared" si="17"/>
        <v>0</v>
      </c>
      <c r="O163" s="119">
        <f t="shared" si="18"/>
        <v>0</v>
      </c>
      <c r="P163" s="119">
        <f t="shared" si="19"/>
        <v>0</v>
      </c>
    </row>
    <row r="164" spans="1:16" x14ac:dyDescent="0.2">
      <c r="A164" s="129">
        <v>22020010022</v>
      </c>
      <c r="B164" s="130" t="s">
        <v>243</v>
      </c>
      <c r="C164" s="131"/>
      <c r="D164" s="131"/>
      <c r="E164" s="131"/>
      <c r="F164" s="131"/>
      <c r="G164" s="131">
        <f t="shared" si="14"/>
        <v>0</v>
      </c>
      <c r="H164" s="131">
        <f t="shared" si="15"/>
        <v>0</v>
      </c>
      <c r="I164" s="130" t="s">
        <v>37</v>
      </c>
      <c r="J164" s="130" t="s">
        <v>374</v>
      </c>
      <c r="K164" s="130" t="s">
        <v>381</v>
      </c>
      <c r="L164" s="130" t="s">
        <v>381</v>
      </c>
      <c r="M164" s="132">
        <f t="shared" si="16"/>
        <v>0</v>
      </c>
      <c r="N164" s="132">
        <f t="shared" si="17"/>
        <v>0</v>
      </c>
      <c r="O164" s="119">
        <f t="shared" si="18"/>
        <v>0</v>
      </c>
      <c r="P164" s="119">
        <f t="shared" si="19"/>
        <v>0</v>
      </c>
    </row>
    <row r="165" spans="1:16" x14ac:dyDescent="0.2">
      <c r="A165" s="129">
        <v>22020010023</v>
      </c>
      <c r="B165" s="130" t="s">
        <v>244</v>
      </c>
      <c r="C165" s="131"/>
      <c r="D165" s="131"/>
      <c r="E165" s="131"/>
      <c r="F165" s="131"/>
      <c r="G165" s="131">
        <f t="shared" si="14"/>
        <v>0</v>
      </c>
      <c r="H165" s="131">
        <f t="shared" si="15"/>
        <v>0</v>
      </c>
      <c r="I165" s="130" t="s">
        <v>37</v>
      </c>
      <c r="J165" s="130" t="s">
        <v>374</v>
      </c>
      <c r="K165" s="130" t="s">
        <v>381</v>
      </c>
      <c r="L165" s="130" t="s">
        <v>381</v>
      </c>
      <c r="M165" s="132">
        <f t="shared" si="16"/>
        <v>0</v>
      </c>
      <c r="N165" s="132">
        <f t="shared" si="17"/>
        <v>0</v>
      </c>
      <c r="O165" s="119">
        <f t="shared" si="18"/>
        <v>0</v>
      </c>
      <c r="P165" s="119">
        <f t="shared" si="19"/>
        <v>0</v>
      </c>
    </row>
    <row r="166" spans="1:16" x14ac:dyDescent="0.2">
      <c r="A166" s="129">
        <v>22020010024</v>
      </c>
      <c r="B166" s="130" t="s">
        <v>245</v>
      </c>
      <c r="C166" s="131"/>
      <c r="D166" s="131"/>
      <c r="E166" s="131"/>
      <c r="F166" s="131"/>
      <c r="G166" s="131">
        <f t="shared" si="14"/>
        <v>0</v>
      </c>
      <c r="H166" s="131">
        <f t="shared" si="15"/>
        <v>0</v>
      </c>
      <c r="I166" s="130" t="s">
        <v>37</v>
      </c>
      <c r="J166" s="130" t="s">
        <v>374</v>
      </c>
      <c r="K166" s="130" t="s">
        <v>381</v>
      </c>
      <c r="L166" s="130" t="s">
        <v>381</v>
      </c>
      <c r="M166" s="132">
        <f t="shared" si="16"/>
        <v>0</v>
      </c>
      <c r="N166" s="132">
        <f t="shared" si="17"/>
        <v>0</v>
      </c>
      <c r="O166" s="119">
        <f t="shared" si="18"/>
        <v>0</v>
      </c>
      <c r="P166" s="119">
        <f t="shared" si="19"/>
        <v>0</v>
      </c>
    </row>
    <row r="167" spans="1:16" x14ac:dyDescent="0.2">
      <c r="A167" s="129">
        <v>22020010025</v>
      </c>
      <c r="B167" s="130" t="s">
        <v>246</v>
      </c>
      <c r="C167" s="131"/>
      <c r="D167" s="131"/>
      <c r="E167" s="131"/>
      <c r="F167" s="131"/>
      <c r="G167" s="131">
        <f t="shared" si="14"/>
        <v>0</v>
      </c>
      <c r="H167" s="131">
        <f t="shared" si="15"/>
        <v>0</v>
      </c>
      <c r="I167" s="130" t="s">
        <v>37</v>
      </c>
      <c r="J167" s="130" t="s">
        <v>374</v>
      </c>
      <c r="K167" s="130" t="s">
        <v>381</v>
      </c>
      <c r="L167" s="130" t="s">
        <v>381</v>
      </c>
      <c r="M167" s="132">
        <f t="shared" si="16"/>
        <v>0</v>
      </c>
      <c r="N167" s="132">
        <f t="shared" si="17"/>
        <v>0</v>
      </c>
      <c r="O167" s="119">
        <f t="shared" si="18"/>
        <v>0</v>
      </c>
      <c r="P167" s="119">
        <f t="shared" si="19"/>
        <v>0</v>
      </c>
    </row>
    <row r="168" spans="1:16" x14ac:dyDescent="0.2">
      <c r="A168" s="129">
        <v>22020010026</v>
      </c>
      <c r="B168" s="130" t="s">
        <v>247</v>
      </c>
      <c r="C168" s="131"/>
      <c r="D168" s="131"/>
      <c r="E168" s="131"/>
      <c r="F168" s="131"/>
      <c r="G168" s="131">
        <f t="shared" si="14"/>
        <v>0</v>
      </c>
      <c r="H168" s="131">
        <f t="shared" si="15"/>
        <v>0</v>
      </c>
      <c r="I168" s="130" t="s">
        <v>37</v>
      </c>
      <c r="J168" s="130" t="s">
        <v>374</v>
      </c>
      <c r="K168" s="130" t="s">
        <v>381</v>
      </c>
      <c r="L168" s="130" t="s">
        <v>381</v>
      </c>
      <c r="M168" s="132">
        <f t="shared" si="16"/>
        <v>0</v>
      </c>
      <c r="N168" s="132">
        <f t="shared" si="17"/>
        <v>0</v>
      </c>
      <c r="O168" s="119">
        <f t="shared" si="18"/>
        <v>0</v>
      </c>
      <c r="P168" s="119">
        <f t="shared" si="19"/>
        <v>0</v>
      </c>
    </row>
    <row r="169" spans="1:16" x14ac:dyDescent="0.2">
      <c r="A169" s="129">
        <v>22020010027</v>
      </c>
      <c r="B169" s="130" t="s">
        <v>248</v>
      </c>
      <c r="C169" s="131"/>
      <c r="D169" s="131"/>
      <c r="E169" s="131"/>
      <c r="F169" s="131"/>
      <c r="G169" s="131">
        <f t="shared" si="14"/>
        <v>0</v>
      </c>
      <c r="H169" s="131">
        <f t="shared" si="15"/>
        <v>0</v>
      </c>
      <c r="I169" s="130" t="s">
        <v>37</v>
      </c>
      <c r="J169" s="130" t="s">
        <v>374</v>
      </c>
      <c r="K169" s="130" t="s">
        <v>381</v>
      </c>
      <c r="L169" s="130" t="s">
        <v>381</v>
      </c>
      <c r="M169" s="132">
        <f t="shared" si="16"/>
        <v>0</v>
      </c>
      <c r="N169" s="132">
        <f t="shared" si="17"/>
        <v>0</v>
      </c>
      <c r="O169" s="119">
        <f t="shared" si="18"/>
        <v>0</v>
      </c>
      <c r="P169" s="119">
        <f t="shared" si="19"/>
        <v>0</v>
      </c>
    </row>
    <row r="170" spans="1:16" x14ac:dyDescent="0.2">
      <c r="A170" s="129">
        <v>22020010028</v>
      </c>
      <c r="B170" s="130" t="s">
        <v>249</v>
      </c>
      <c r="C170" s="131"/>
      <c r="D170" s="131"/>
      <c r="E170" s="131"/>
      <c r="F170" s="131"/>
      <c r="G170" s="131">
        <f t="shared" si="14"/>
        <v>0</v>
      </c>
      <c r="H170" s="131">
        <f t="shared" si="15"/>
        <v>0</v>
      </c>
      <c r="I170" s="130" t="s">
        <v>37</v>
      </c>
      <c r="J170" s="130" t="s">
        <v>354</v>
      </c>
      <c r="K170" s="130" t="s">
        <v>360</v>
      </c>
      <c r="L170" s="130" t="s">
        <v>382</v>
      </c>
      <c r="M170" s="132">
        <f t="shared" si="16"/>
        <v>0</v>
      </c>
      <c r="N170" s="132">
        <f t="shared" si="17"/>
        <v>0</v>
      </c>
      <c r="O170" s="119">
        <f t="shared" si="18"/>
        <v>0</v>
      </c>
      <c r="P170" s="119">
        <f t="shared" si="19"/>
        <v>0</v>
      </c>
    </row>
    <row r="171" spans="1:16" x14ac:dyDescent="0.2">
      <c r="A171" s="129">
        <v>22020010029</v>
      </c>
      <c r="B171" s="130" t="s">
        <v>250</v>
      </c>
      <c r="C171" s="131"/>
      <c r="D171" s="131"/>
      <c r="E171" s="131"/>
      <c r="F171" s="131"/>
      <c r="G171" s="131">
        <f t="shared" si="14"/>
        <v>0</v>
      </c>
      <c r="H171" s="131">
        <f t="shared" si="15"/>
        <v>0</v>
      </c>
      <c r="I171" s="130" t="s">
        <v>37</v>
      </c>
      <c r="J171" s="130" t="s">
        <v>374</v>
      </c>
      <c r="K171" s="130" t="s">
        <v>381</v>
      </c>
      <c r="L171" s="130" t="s">
        <v>381</v>
      </c>
      <c r="M171" s="132">
        <f t="shared" si="16"/>
        <v>0</v>
      </c>
      <c r="N171" s="132">
        <f t="shared" si="17"/>
        <v>0</v>
      </c>
      <c r="O171" s="119">
        <f t="shared" si="18"/>
        <v>0</v>
      </c>
      <c r="P171" s="119">
        <f t="shared" si="19"/>
        <v>0</v>
      </c>
    </row>
    <row r="172" spans="1:16" x14ac:dyDescent="0.2">
      <c r="A172" s="129">
        <v>22020010030</v>
      </c>
      <c r="B172" s="130" t="s">
        <v>251</v>
      </c>
      <c r="C172" s="131"/>
      <c r="D172" s="131"/>
      <c r="E172" s="131"/>
      <c r="F172" s="131"/>
      <c r="G172" s="131">
        <f t="shared" si="14"/>
        <v>0</v>
      </c>
      <c r="H172" s="131">
        <f t="shared" si="15"/>
        <v>0</v>
      </c>
      <c r="I172" s="130" t="s">
        <v>37</v>
      </c>
      <c r="J172" s="130" t="s">
        <v>374</v>
      </c>
      <c r="K172" s="130" t="s">
        <v>381</v>
      </c>
      <c r="L172" s="130" t="s">
        <v>381</v>
      </c>
      <c r="M172" s="132">
        <f t="shared" si="16"/>
        <v>0</v>
      </c>
      <c r="N172" s="132">
        <f t="shared" si="17"/>
        <v>0</v>
      </c>
      <c r="O172" s="119">
        <f t="shared" si="18"/>
        <v>0</v>
      </c>
      <c r="P172" s="119">
        <f t="shared" si="19"/>
        <v>0</v>
      </c>
    </row>
    <row r="173" spans="1:16" x14ac:dyDescent="0.2">
      <c r="A173" s="129">
        <v>22020020001</v>
      </c>
      <c r="B173" s="130" t="s">
        <v>252</v>
      </c>
      <c r="C173" s="131"/>
      <c r="D173" s="131"/>
      <c r="E173" s="131"/>
      <c r="F173" s="131"/>
      <c r="G173" s="131">
        <f t="shared" si="14"/>
        <v>0</v>
      </c>
      <c r="H173" s="131">
        <f t="shared" si="15"/>
        <v>0</v>
      </c>
      <c r="I173" s="130" t="s">
        <v>37</v>
      </c>
      <c r="J173" s="130" t="s">
        <v>374</v>
      </c>
      <c r="K173" s="130" t="s">
        <v>377</v>
      </c>
      <c r="L173" s="130" t="s">
        <v>383</v>
      </c>
      <c r="M173" s="132">
        <f t="shared" si="16"/>
        <v>0</v>
      </c>
      <c r="N173" s="132">
        <f t="shared" si="17"/>
        <v>0</v>
      </c>
      <c r="O173" s="119">
        <f t="shared" si="18"/>
        <v>0</v>
      </c>
      <c r="P173" s="119">
        <f t="shared" si="19"/>
        <v>0</v>
      </c>
    </row>
    <row r="174" spans="1:16" x14ac:dyDescent="0.2">
      <c r="A174" s="129">
        <v>22020020002</v>
      </c>
      <c r="B174" s="130" t="s">
        <v>253</v>
      </c>
      <c r="C174" s="131"/>
      <c r="D174" s="131"/>
      <c r="E174" s="131"/>
      <c r="F174" s="131"/>
      <c r="G174" s="131">
        <f t="shared" ref="G174:G237" si="20">IF(C174+E174-D174-F174 &gt;=0,C174+E174-D174-F174,0)</f>
        <v>0</v>
      </c>
      <c r="H174" s="131">
        <f t="shared" ref="H174:H237" si="21">IF(D174+F174-C174-E174&gt;=0,D174+F174-C174-E174,0)</f>
        <v>0</v>
      </c>
      <c r="I174" s="130" t="s">
        <v>37</v>
      </c>
      <c r="J174" s="130" t="s">
        <v>374</v>
      </c>
      <c r="K174" s="130" t="s">
        <v>377</v>
      </c>
      <c r="L174" s="130" t="s">
        <v>383</v>
      </c>
      <c r="M174" s="132">
        <f t="shared" si="16"/>
        <v>0</v>
      </c>
      <c r="N174" s="132">
        <f t="shared" si="17"/>
        <v>0</v>
      </c>
      <c r="O174" s="119">
        <f t="shared" si="18"/>
        <v>0</v>
      </c>
      <c r="P174" s="119">
        <f t="shared" si="19"/>
        <v>0</v>
      </c>
    </row>
    <row r="175" spans="1:16" x14ac:dyDescent="0.2">
      <c r="A175" s="129">
        <v>22020020003</v>
      </c>
      <c r="B175" s="130" t="s">
        <v>254</v>
      </c>
      <c r="C175" s="131"/>
      <c r="D175" s="131"/>
      <c r="E175" s="131"/>
      <c r="F175" s="131"/>
      <c r="G175" s="131">
        <f t="shared" si="20"/>
        <v>0</v>
      </c>
      <c r="H175" s="131">
        <f t="shared" si="21"/>
        <v>0</v>
      </c>
      <c r="I175" s="130" t="s">
        <v>37</v>
      </c>
      <c r="J175" s="130" t="s">
        <v>374</v>
      </c>
      <c r="K175" s="130" t="s">
        <v>377</v>
      </c>
      <c r="L175" s="130" t="s">
        <v>383</v>
      </c>
      <c r="M175" s="132">
        <f t="shared" si="16"/>
        <v>0</v>
      </c>
      <c r="N175" s="132">
        <f t="shared" si="17"/>
        <v>0</v>
      </c>
      <c r="O175" s="119">
        <f t="shared" si="18"/>
        <v>0</v>
      </c>
      <c r="P175" s="119">
        <f t="shared" si="19"/>
        <v>0</v>
      </c>
    </row>
    <row r="176" spans="1:16" x14ac:dyDescent="0.2">
      <c r="A176" s="129">
        <v>22020020004</v>
      </c>
      <c r="B176" s="130" t="s">
        <v>255</v>
      </c>
      <c r="C176" s="131"/>
      <c r="D176" s="131"/>
      <c r="E176" s="131"/>
      <c r="F176" s="131"/>
      <c r="G176" s="131">
        <f t="shared" si="20"/>
        <v>0</v>
      </c>
      <c r="H176" s="131">
        <f t="shared" si="21"/>
        <v>0</v>
      </c>
      <c r="I176" s="130" t="s">
        <v>37</v>
      </c>
      <c r="J176" s="130" t="s">
        <v>374</v>
      </c>
      <c r="K176" s="130" t="s">
        <v>377</v>
      </c>
      <c r="L176" s="130" t="s">
        <v>383</v>
      </c>
      <c r="M176" s="132">
        <f t="shared" si="16"/>
        <v>0</v>
      </c>
      <c r="N176" s="132">
        <f t="shared" si="17"/>
        <v>0</v>
      </c>
      <c r="O176" s="119">
        <f t="shared" si="18"/>
        <v>0</v>
      </c>
      <c r="P176" s="119">
        <f t="shared" si="19"/>
        <v>0</v>
      </c>
    </row>
    <row r="177" spans="1:16" x14ac:dyDescent="0.2">
      <c r="A177" s="129">
        <v>22020020005</v>
      </c>
      <c r="B177" s="130" t="s">
        <v>256</v>
      </c>
      <c r="C177" s="131"/>
      <c r="D177" s="131"/>
      <c r="E177" s="131"/>
      <c r="F177" s="131"/>
      <c r="G177" s="131">
        <f t="shared" si="20"/>
        <v>0</v>
      </c>
      <c r="H177" s="131">
        <f t="shared" si="21"/>
        <v>0</v>
      </c>
      <c r="I177" s="130" t="s">
        <v>37</v>
      </c>
      <c r="J177" s="130" t="s">
        <v>374</v>
      </c>
      <c r="K177" s="130" t="s">
        <v>377</v>
      </c>
      <c r="L177" s="130" t="s">
        <v>383</v>
      </c>
      <c r="M177" s="132">
        <f t="shared" si="16"/>
        <v>0</v>
      </c>
      <c r="N177" s="132">
        <f t="shared" si="17"/>
        <v>0</v>
      </c>
      <c r="O177" s="119">
        <f t="shared" si="18"/>
        <v>0</v>
      </c>
      <c r="P177" s="119">
        <f t="shared" si="19"/>
        <v>0</v>
      </c>
    </row>
    <row r="178" spans="1:16" x14ac:dyDescent="0.2">
      <c r="A178" s="129">
        <v>22020020006</v>
      </c>
      <c r="B178" s="130" t="s">
        <v>257</v>
      </c>
      <c r="C178" s="131"/>
      <c r="D178" s="131"/>
      <c r="E178" s="131"/>
      <c r="F178" s="131"/>
      <c r="G178" s="131">
        <f t="shared" si="20"/>
        <v>0</v>
      </c>
      <c r="H178" s="131">
        <f t="shared" si="21"/>
        <v>0</v>
      </c>
      <c r="I178" s="130" t="s">
        <v>37</v>
      </c>
      <c r="J178" s="130" t="s">
        <v>374</v>
      </c>
      <c r="K178" s="130" t="s">
        <v>377</v>
      </c>
      <c r="L178" s="130" t="s">
        <v>383</v>
      </c>
      <c r="M178" s="132">
        <f t="shared" si="16"/>
        <v>0</v>
      </c>
      <c r="N178" s="132">
        <f t="shared" si="17"/>
        <v>0</v>
      </c>
      <c r="O178" s="119">
        <f t="shared" si="18"/>
        <v>0</v>
      </c>
      <c r="P178" s="119">
        <f t="shared" si="19"/>
        <v>0</v>
      </c>
    </row>
    <row r="179" spans="1:16" x14ac:dyDescent="0.2">
      <c r="A179" s="129">
        <v>22020020007</v>
      </c>
      <c r="B179" s="130" t="s">
        <v>258</v>
      </c>
      <c r="C179" s="131"/>
      <c r="D179" s="131"/>
      <c r="E179" s="131"/>
      <c r="F179" s="131"/>
      <c r="G179" s="131">
        <f t="shared" si="20"/>
        <v>0</v>
      </c>
      <c r="H179" s="131">
        <f t="shared" si="21"/>
        <v>0</v>
      </c>
      <c r="I179" s="130" t="s">
        <v>37</v>
      </c>
      <c r="J179" s="130" t="s">
        <v>374</v>
      </c>
      <c r="K179" s="130" t="s">
        <v>377</v>
      </c>
      <c r="L179" s="130" t="s">
        <v>383</v>
      </c>
      <c r="M179" s="132">
        <f t="shared" si="16"/>
        <v>0</v>
      </c>
      <c r="N179" s="132">
        <f t="shared" si="17"/>
        <v>0</v>
      </c>
      <c r="O179" s="119">
        <f t="shared" si="18"/>
        <v>0</v>
      </c>
      <c r="P179" s="119">
        <f t="shared" si="19"/>
        <v>0</v>
      </c>
    </row>
    <row r="180" spans="1:16" x14ac:dyDescent="0.2">
      <c r="A180" s="129">
        <v>22020020009</v>
      </c>
      <c r="B180" s="130" t="s">
        <v>259</v>
      </c>
      <c r="C180" s="131"/>
      <c r="D180" s="131"/>
      <c r="E180" s="131"/>
      <c r="F180" s="131"/>
      <c r="G180" s="131">
        <f t="shared" si="20"/>
        <v>0</v>
      </c>
      <c r="H180" s="131">
        <f t="shared" si="21"/>
        <v>0</v>
      </c>
      <c r="I180" s="130" t="s">
        <v>37</v>
      </c>
      <c r="J180" s="130" t="s">
        <v>374</v>
      </c>
      <c r="K180" s="130" t="s">
        <v>377</v>
      </c>
      <c r="L180" s="130" t="s">
        <v>383</v>
      </c>
      <c r="M180" s="132">
        <f t="shared" si="16"/>
        <v>0</v>
      </c>
      <c r="N180" s="132">
        <f t="shared" si="17"/>
        <v>0</v>
      </c>
      <c r="O180" s="119">
        <f t="shared" si="18"/>
        <v>0</v>
      </c>
      <c r="P180" s="119">
        <f t="shared" si="19"/>
        <v>0</v>
      </c>
    </row>
    <row r="181" spans="1:16" x14ac:dyDescent="0.2">
      <c r="A181" s="129">
        <v>22020020010</v>
      </c>
      <c r="B181" s="130" t="s">
        <v>260</v>
      </c>
      <c r="C181" s="131"/>
      <c r="D181" s="131"/>
      <c r="E181" s="131"/>
      <c r="F181" s="131"/>
      <c r="G181" s="131">
        <f t="shared" si="20"/>
        <v>0</v>
      </c>
      <c r="H181" s="131">
        <f t="shared" si="21"/>
        <v>0</v>
      </c>
      <c r="I181" s="130" t="s">
        <v>37</v>
      </c>
      <c r="J181" s="130" t="s">
        <v>354</v>
      </c>
      <c r="K181" s="130" t="s">
        <v>360</v>
      </c>
      <c r="L181" s="130" t="s">
        <v>382</v>
      </c>
      <c r="M181" s="132">
        <f t="shared" si="16"/>
        <v>0</v>
      </c>
      <c r="N181" s="132">
        <f t="shared" si="17"/>
        <v>0</v>
      </c>
      <c r="O181" s="119">
        <f t="shared" si="18"/>
        <v>0</v>
      </c>
      <c r="P181" s="119">
        <f t="shared" si="19"/>
        <v>0</v>
      </c>
    </row>
    <row r="182" spans="1:16" x14ac:dyDescent="0.2">
      <c r="A182" s="129">
        <v>22020020011</v>
      </c>
      <c r="B182" s="130" t="s">
        <v>261</v>
      </c>
      <c r="C182" s="131"/>
      <c r="D182" s="131"/>
      <c r="E182" s="131"/>
      <c r="F182" s="131"/>
      <c r="G182" s="131">
        <f t="shared" si="20"/>
        <v>0</v>
      </c>
      <c r="H182" s="131">
        <f t="shared" si="21"/>
        <v>0</v>
      </c>
      <c r="I182" s="130" t="s">
        <v>37</v>
      </c>
      <c r="J182" s="130" t="s">
        <v>374</v>
      </c>
      <c r="K182" s="130" t="s">
        <v>377</v>
      </c>
      <c r="L182" s="130" t="s">
        <v>383</v>
      </c>
      <c r="M182" s="132">
        <f t="shared" si="16"/>
        <v>0</v>
      </c>
      <c r="N182" s="132">
        <f t="shared" si="17"/>
        <v>0</v>
      </c>
      <c r="O182" s="119">
        <f t="shared" si="18"/>
        <v>0</v>
      </c>
      <c r="P182" s="119">
        <f t="shared" si="19"/>
        <v>0</v>
      </c>
    </row>
    <row r="183" spans="1:16" x14ac:dyDescent="0.2">
      <c r="A183" s="129">
        <v>22020020012</v>
      </c>
      <c r="B183" s="130" t="s">
        <v>262</v>
      </c>
      <c r="C183" s="131"/>
      <c r="D183" s="131"/>
      <c r="E183" s="131"/>
      <c r="F183" s="131"/>
      <c r="G183" s="131">
        <f t="shared" si="20"/>
        <v>0</v>
      </c>
      <c r="H183" s="131">
        <f t="shared" si="21"/>
        <v>0</v>
      </c>
      <c r="I183" s="130" t="s">
        <v>37</v>
      </c>
      <c r="J183" s="130" t="s">
        <v>374</v>
      </c>
      <c r="K183" s="130" t="s">
        <v>377</v>
      </c>
      <c r="L183" s="130" t="s">
        <v>383</v>
      </c>
      <c r="M183" s="132">
        <f t="shared" si="16"/>
        <v>0</v>
      </c>
      <c r="N183" s="132">
        <f t="shared" si="17"/>
        <v>0</v>
      </c>
      <c r="O183" s="119">
        <f t="shared" si="18"/>
        <v>0</v>
      </c>
      <c r="P183" s="119">
        <f t="shared" si="19"/>
        <v>0</v>
      </c>
    </row>
    <row r="184" spans="1:16" x14ac:dyDescent="0.2">
      <c r="A184" s="129">
        <v>22020020013</v>
      </c>
      <c r="B184" s="130" t="s">
        <v>263</v>
      </c>
      <c r="C184" s="131"/>
      <c r="D184" s="131"/>
      <c r="E184" s="131"/>
      <c r="F184" s="131"/>
      <c r="G184" s="131">
        <f t="shared" si="20"/>
        <v>0</v>
      </c>
      <c r="H184" s="131">
        <f t="shared" si="21"/>
        <v>0</v>
      </c>
      <c r="I184" s="130" t="s">
        <v>37</v>
      </c>
      <c r="J184" s="130" t="s">
        <v>374</v>
      </c>
      <c r="K184" s="130" t="s">
        <v>377</v>
      </c>
      <c r="L184" s="130" t="s">
        <v>383</v>
      </c>
      <c r="M184" s="132">
        <f t="shared" si="16"/>
        <v>0</v>
      </c>
      <c r="N184" s="132">
        <f t="shared" si="17"/>
        <v>0</v>
      </c>
      <c r="O184" s="119">
        <f t="shared" si="18"/>
        <v>0</v>
      </c>
      <c r="P184" s="119">
        <f t="shared" si="19"/>
        <v>0</v>
      </c>
    </row>
    <row r="185" spans="1:16" x14ac:dyDescent="0.2">
      <c r="A185" s="129">
        <v>22020020014</v>
      </c>
      <c r="B185" s="130" t="s">
        <v>264</v>
      </c>
      <c r="C185" s="131"/>
      <c r="D185" s="131"/>
      <c r="E185" s="131"/>
      <c r="F185" s="131"/>
      <c r="G185" s="131">
        <f t="shared" si="20"/>
        <v>0</v>
      </c>
      <c r="H185" s="131">
        <f t="shared" si="21"/>
        <v>0</v>
      </c>
      <c r="I185" s="130" t="s">
        <v>37</v>
      </c>
      <c r="J185" s="130" t="s">
        <v>354</v>
      </c>
      <c r="K185" s="130" t="s">
        <v>360</v>
      </c>
      <c r="L185" s="130" t="s">
        <v>382</v>
      </c>
      <c r="M185" s="132">
        <f t="shared" si="16"/>
        <v>0</v>
      </c>
      <c r="N185" s="132">
        <f t="shared" si="17"/>
        <v>0</v>
      </c>
      <c r="O185" s="119">
        <f t="shared" si="18"/>
        <v>0</v>
      </c>
      <c r="P185" s="119">
        <f t="shared" si="19"/>
        <v>0</v>
      </c>
    </row>
    <row r="186" spans="1:16" x14ac:dyDescent="0.2">
      <c r="A186" s="129">
        <v>22030010001</v>
      </c>
      <c r="B186" s="130" t="s">
        <v>265</v>
      </c>
      <c r="C186" s="131"/>
      <c r="D186" s="131"/>
      <c r="E186" s="131"/>
      <c r="F186" s="131"/>
      <c r="G186" s="131">
        <f t="shared" si="20"/>
        <v>0</v>
      </c>
      <c r="H186" s="131">
        <f t="shared" si="21"/>
        <v>0</v>
      </c>
      <c r="I186" s="130" t="s">
        <v>37</v>
      </c>
      <c r="J186" s="130" t="s">
        <v>374</v>
      </c>
      <c r="K186" s="130" t="s">
        <v>377</v>
      </c>
      <c r="L186" s="130" t="s">
        <v>384</v>
      </c>
      <c r="M186" s="132">
        <f t="shared" si="16"/>
        <v>0</v>
      </c>
      <c r="N186" s="132">
        <f t="shared" si="17"/>
        <v>0</v>
      </c>
      <c r="O186" s="119">
        <f t="shared" si="18"/>
        <v>0</v>
      </c>
      <c r="P186" s="119">
        <f t="shared" si="19"/>
        <v>0</v>
      </c>
    </row>
    <row r="187" spans="1:16" x14ac:dyDescent="0.2">
      <c r="A187" s="129">
        <v>22030010002</v>
      </c>
      <c r="B187" s="130" t="s">
        <v>266</v>
      </c>
      <c r="C187" s="131"/>
      <c r="D187" s="131"/>
      <c r="E187" s="131"/>
      <c r="F187" s="131"/>
      <c r="G187" s="131">
        <f t="shared" si="20"/>
        <v>0</v>
      </c>
      <c r="H187" s="131">
        <f t="shared" si="21"/>
        <v>0</v>
      </c>
      <c r="I187" s="130" t="s">
        <v>37</v>
      </c>
      <c r="J187" s="130" t="s">
        <v>374</v>
      </c>
      <c r="K187" s="130" t="s">
        <v>377</v>
      </c>
      <c r="L187" s="130" t="s">
        <v>385</v>
      </c>
      <c r="M187" s="132">
        <f t="shared" si="16"/>
        <v>0</v>
      </c>
      <c r="N187" s="132">
        <f t="shared" si="17"/>
        <v>0</v>
      </c>
      <c r="O187" s="119">
        <f t="shared" si="18"/>
        <v>0</v>
      </c>
      <c r="P187" s="119">
        <f t="shared" si="19"/>
        <v>0</v>
      </c>
    </row>
    <row r="188" spans="1:16" x14ac:dyDescent="0.2">
      <c r="A188" s="129">
        <v>22030010003</v>
      </c>
      <c r="B188" s="130" t="s">
        <v>267</v>
      </c>
      <c r="C188" s="131"/>
      <c r="D188" s="131"/>
      <c r="E188" s="131"/>
      <c r="F188" s="131"/>
      <c r="G188" s="131">
        <f t="shared" si="20"/>
        <v>0</v>
      </c>
      <c r="H188" s="131">
        <f t="shared" si="21"/>
        <v>0</v>
      </c>
      <c r="I188" s="130" t="s">
        <v>37</v>
      </c>
      <c r="J188" s="130" t="s">
        <v>374</v>
      </c>
      <c r="K188" s="130" t="s">
        <v>377</v>
      </c>
      <c r="L188" s="130" t="s">
        <v>386</v>
      </c>
      <c r="M188" s="132">
        <f t="shared" si="16"/>
        <v>0</v>
      </c>
      <c r="N188" s="132">
        <f t="shared" si="17"/>
        <v>0</v>
      </c>
      <c r="O188" s="119">
        <f t="shared" si="18"/>
        <v>0</v>
      </c>
      <c r="P188" s="119">
        <f t="shared" si="19"/>
        <v>0</v>
      </c>
    </row>
    <row r="189" spans="1:16" x14ac:dyDescent="0.2">
      <c r="A189" s="129">
        <v>22030010004</v>
      </c>
      <c r="B189" s="130" t="s">
        <v>268</v>
      </c>
      <c r="C189" s="131"/>
      <c r="D189" s="131"/>
      <c r="E189" s="131"/>
      <c r="F189" s="131"/>
      <c r="G189" s="131">
        <f t="shared" si="20"/>
        <v>0</v>
      </c>
      <c r="H189" s="131">
        <f t="shared" si="21"/>
        <v>0</v>
      </c>
      <c r="I189" s="130" t="s">
        <v>37</v>
      </c>
      <c r="J189" s="130" t="s">
        <v>374</v>
      </c>
      <c r="K189" s="130" t="s">
        <v>377</v>
      </c>
      <c r="L189" s="130" t="s">
        <v>387</v>
      </c>
      <c r="M189" s="132">
        <f t="shared" si="16"/>
        <v>0</v>
      </c>
      <c r="N189" s="132">
        <f t="shared" si="17"/>
        <v>0</v>
      </c>
      <c r="O189" s="119">
        <f t="shared" si="18"/>
        <v>0</v>
      </c>
      <c r="P189" s="119">
        <f t="shared" si="19"/>
        <v>0</v>
      </c>
    </row>
    <row r="190" spans="1:16" x14ac:dyDescent="0.2">
      <c r="A190" s="129">
        <v>23010010001</v>
      </c>
      <c r="B190" s="130" t="s">
        <v>269</v>
      </c>
      <c r="C190" s="131"/>
      <c r="D190" s="131"/>
      <c r="E190" s="131"/>
      <c r="F190" s="131"/>
      <c r="G190" s="131">
        <f t="shared" si="20"/>
        <v>0</v>
      </c>
      <c r="H190" s="131">
        <f t="shared" si="21"/>
        <v>0</v>
      </c>
      <c r="I190" s="130" t="s">
        <v>37</v>
      </c>
      <c r="J190" s="130" t="s">
        <v>9</v>
      </c>
      <c r="K190" s="130">
        <v>0</v>
      </c>
      <c r="L190" s="130" t="s">
        <v>362</v>
      </c>
      <c r="M190" s="132">
        <f t="shared" si="16"/>
        <v>0</v>
      </c>
      <c r="N190" s="132">
        <f t="shared" si="17"/>
        <v>0</v>
      </c>
      <c r="O190" s="119">
        <f t="shared" si="18"/>
        <v>0</v>
      </c>
      <c r="P190" s="119">
        <f t="shared" si="19"/>
        <v>0</v>
      </c>
    </row>
    <row r="191" spans="1:16" x14ac:dyDescent="0.2">
      <c r="A191" s="129">
        <v>23010010002</v>
      </c>
      <c r="B191" s="130" t="s">
        <v>270</v>
      </c>
      <c r="C191" s="131"/>
      <c r="D191" s="131"/>
      <c r="E191" s="131"/>
      <c r="F191" s="131"/>
      <c r="G191" s="131">
        <f t="shared" si="20"/>
        <v>0</v>
      </c>
      <c r="H191" s="131">
        <f t="shared" si="21"/>
        <v>0</v>
      </c>
      <c r="I191" s="130" t="s">
        <v>37</v>
      </c>
      <c r="J191" s="130" t="s">
        <v>9</v>
      </c>
      <c r="K191" s="130">
        <v>0</v>
      </c>
      <c r="L191" s="130" t="s">
        <v>362</v>
      </c>
      <c r="M191" s="132">
        <f t="shared" si="16"/>
        <v>0</v>
      </c>
      <c r="N191" s="132">
        <f t="shared" si="17"/>
        <v>0</v>
      </c>
      <c r="O191" s="119">
        <f t="shared" si="18"/>
        <v>0</v>
      </c>
      <c r="P191" s="119">
        <f t="shared" si="19"/>
        <v>0</v>
      </c>
    </row>
    <row r="192" spans="1:16" x14ac:dyDescent="0.2">
      <c r="A192" s="129">
        <v>23010020001</v>
      </c>
      <c r="B192" s="130" t="s">
        <v>271</v>
      </c>
      <c r="C192" s="131"/>
      <c r="D192" s="131"/>
      <c r="E192" s="131"/>
      <c r="F192" s="131"/>
      <c r="G192" s="131">
        <f t="shared" si="20"/>
        <v>0</v>
      </c>
      <c r="H192" s="131">
        <f t="shared" si="21"/>
        <v>0</v>
      </c>
      <c r="I192" s="130" t="s">
        <v>37</v>
      </c>
      <c r="J192" s="130" t="s">
        <v>7</v>
      </c>
      <c r="K192" s="130" t="s">
        <v>388</v>
      </c>
      <c r="L192" s="130" t="s">
        <v>389</v>
      </c>
      <c r="M192" s="132">
        <f t="shared" si="16"/>
        <v>0</v>
      </c>
      <c r="N192" s="132">
        <f t="shared" si="17"/>
        <v>0</v>
      </c>
      <c r="O192" s="119">
        <f t="shared" si="18"/>
        <v>0</v>
      </c>
      <c r="P192" s="119">
        <f t="shared" si="19"/>
        <v>0</v>
      </c>
    </row>
    <row r="193" spans="1:16" x14ac:dyDescent="0.2">
      <c r="A193" s="129">
        <v>23010020002</v>
      </c>
      <c r="B193" s="130" t="s">
        <v>272</v>
      </c>
      <c r="C193" s="131"/>
      <c r="D193" s="131"/>
      <c r="E193" s="131"/>
      <c r="F193" s="131"/>
      <c r="G193" s="131">
        <f t="shared" si="20"/>
        <v>0</v>
      </c>
      <c r="H193" s="131">
        <f t="shared" si="21"/>
        <v>0</v>
      </c>
      <c r="I193" s="130" t="s">
        <v>37</v>
      </c>
      <c r="J193" s="130" t="s">
        <v>354</v>
      </c>
      <c r="K193" s="130" t="s">
        <v>363</v>
      </c>
      <c r="L193" s="130" t="s">
        <v>390</v>
      </c>
      <c r="M193" s="132">
        <f t="shared" si="16"/>
        <v>0</v>
      </c>
      <c r="N193" s="132">
        <f t="shared" si="17"/>
        <v>0</v>
      </c>
      <c r="O193" s="119">
        <f t="shared" si="18"/>
        <v>0</v>
      </c>
      <c r="P193" s="119">
        <f t="shared" si="19"/>
        <v>0</v>
      </c>
    </row>
    <row r="194" spans="1:16" x14ac:dyDescent="0.2">
      <c r="A194" s="129">
        <v>23010030001</v>
      </c>
      <c r="B194" s="130" t="s">
        <v>273</v>
      </c>
      <c r="C194" s="131">
        <v>68402</v>
      </c>
      <c r="D194" s="131"/>
      <c r="E194" s="131"/>
      <c r="F194" s="131"/>
      <c r="G194" s="131">
        <f t="shared" si="20"/>
        <v>68402</v>
      </c>
      <c r="H194" s="131">
        <f t="shared" si="21"/>
        <v>0</v>
      </c>
      <c r="I194" s="130" t="s">
        <v>37</v>
      </c>
      <c r="J194" s="130" t="s">
        <v>9</v>
      </c>
      <c r="K194" s="130" t="s">
        <v>391</v>
      </c>
      <c r="L194" s="130" t="s">
        <v>391</v>
      </c>
      <c r="M194" s="132">
        <f t="shared" si="16"/>
        <v>68402</v>
      </c>
      <c r="N194" s="132">
        <f t="shared" si="17"/>
        <v>68402</v>
      </c>
      <c r="O194" s="142">
        <f t="shared" si="18"/>
        <v>0</v>
      </c>
      <c r="P194" s="119">
        <f t="shared" si="19"/>
        <v>0</v>
      </c>
    </row>
    <row r="195" spans="1:16" x14ac:dyDescent="0.2">
      <c r="A195" s="129">
        <v>23010030002</v>
      </c>
      <c r="B195" s="130" t="s">
        <v>274</v>
      </c>
      <c r="C195" s="131">
        <v>300</v>
      </c>
      <c r="D195" s="131"/>
      <c r="E195" s="131"/>
      <c r="F195" s="131"/>
      <c r="G195" s="131">
        <f t="shared" si="20"/>
        <v>300</v>
      </c>
      <c r="H195" s="131">
        <f t="shared" si="21"/>
        <v>0</v>
      </c>
      <c r="I195" s="130" t="s">
        <v>37</v>
      </c>
      <c r="J195" s="130" t="s">
        <v>9</v>
      </c>
      <c r="K195" s="130" t="s">
        <v>391</v>
      </c>
      <c r="L195" s="130" t="s">
        <v>391</v>
      </c>
      <c r="M195" s="132">
        <f t="shared" si="16"/>
        <v>300</v>
      </c>
      <c r="N195" s="132">
        <f t="shared" si="17"/>
        <v>300</v>
      </c>
      <c r="O195" s="142">
        <f t="shared" si="18"/>
        <v>0</v>
      </c>
      <c r="P195" s="119">
        <f t="shared" si="19"/>
        <v>0</v>
      </c>
    </row>
    <row r="196" spans="1:16" x14ac:dyDescent="0.2">
      <c r="A196" s="129">
        <v>24010010001</v>
      </c>
      <c r="B196" s="130" t="s">
        <v>275</v>
      </c>
      <c r="C196" s="131"/>
      <c r="D196" s="131"/>
      <c r="E196" s="131"/>
      <c r="F196" s="131"/>
      <c r="G196" s="131">
        <f t="shared" si="20"/>
        <v>0</v>
      </c>
      <c r="H196" s="131">
        <f t="shared" si="21"/>
        <v>0</v>
      </c>
      <c r="I196" s="130" t="s">
        <v>37</v>
      </c>
      <c r="J196" s="130" t="s">
        <v>7</v>
      </c>
      <c r="K196" s="130">
        <v>0</v>
      </c>
      <c r="L196" s="130" t="s">
        <v>362</v>
      </c>
      <c r="M196" s="132">
        <f t="shared" si="16"/>
        <v>0</v>
      </c>
      <c r="N196" s="132">
        <f t="shared" si="17"/>
        <v>0</v>
      </c>
      <c r="O196" s="119">
        <f t="shared" si="18"/>
        <v>0</v>
      </c>
      <c r="P196" s="119">
        <f t="shared" si="19"/>
        <v>0</v>
      </c>
    </row>
    <row r="197" spans="1:16" x14ac:dyDescent="0.2">
      <c r="A197" s="129">
        <v>24010010002</v>
      </c>
      <c r="B197" s="130" t="s">
        <v>276</v>
      </c>
      <c r="C197" s="131"/>
      <c r="D197" s="131"/>
      <c r="E197" s="131"/>
      <c r="F197" s="131"/>
      <c r="G197" s="131">
        <f t="shared" si="20"/>
        <v>0</v>
      </c>
      <c r="H197" s="131">
        <f t="shared" si="21"/>
        <v>0</v>
      </c>
      <c r="I197" s="130" t="s">
        <v>37</v>
      </c>
      <c r="J197" s="130" t="s">
        <v>7</v>
      </c>
      <c r="K197" s="130" t="s">
        <v>392</v>
      </c>
      <c r="L197" s="130" t="s">
        <v>392</v>
      </c>
      <c r="M197" s="132">
        <f t="shared" si="16"/>
        <v>0</v>
      </c>
      <c r="N197" s="132">
        <f t="shared" si="17"/>
        <v>0</v>
      </c>
      <c r="O197" s="119">
        <f t="shared" si="18"/>
        <v>0</v>
      </c>
      <c r="P197" s="119">
        <f t="shared" si="19"/>
        <v>0</v>
      </c>
    </row>
    <row r="198" spans="1:16" x14ac:dyDescent="0.2">
      <c r="A198" s="129">
        <v>24010010003</v>
      </c>
      <c r="B198" s="130" t="s">
        <v>277</v>
      </c>
      <c r="C198" s="131"/>
      <c r="D198" s="131"/>
      <c r="E198" s="131"/>
      <c r="F198" s="131"/>
      <c r="G198" s="131">
        <f t="shared" si="20"/>
        <v>0</v>
      </c>
      <c r="H198" s="131">
        <f t="shared" si="21"/>
        <v>0</v>
      </c>
      <c r="I198" s="130" t="s">
        <v>37</v>
      </c>
      <c r="J198" s="130" t="s">
        <v>354</v>
      </c>
      <c r="K198" s="130" t="s">
        <v>358</v>
      </c>
      <c r="L198" s="130" t="s">
        <v>393</v>
      </c>
      <c r="M198" s="132">
        <f t="shared" si="16"/>
        <v>0</v>
      </c>
      <c r="N198" s="132">
        <f t="shared" si="17"/>
        <v>0</v>
      </c>
      <c r="O198" s="119">
        <f t="shared" si="18"/>
        <v>0</v>
      </c>
      <c r="P198" s="119">
        <f t="shared" si="19"/>
        <v>0</v>
      </c>
    </row>
    <row r="199" spans="1:16" x14ac:dyDescent="0.2">
      <c r="A199" s="129">
        <v>24020010001</v>
      </c>
      <c r="B199" s="130" t="s">
        <v>278</v>
      </c>
      <c r="C199" s="131"/>
      <c r="D199" s="131"/>
      <c r="E199" s="131"/>
      <c r="F199" s="131"/>
      <c r="G199" s="131">
        <f t="shared" si="20"/>
        <v>0</v>
      </c>
      <c r="H199" s="131">
        <f t="shared" si="21"/>
        <v>0</v>
      </c>
      <c r="I199" s="130" t="s">
        <v>37</v>
      </c>
      <c r="J199" s="130" t="s">
        <v>4</v>
      </c>
      <c r="K199" s="130" t="s">
        <v>345</v>
      </c>
      <c r="L199" s="130" t="s">
        <v>394</v>
      </c>
      <c r="M199" s="132">
        <f t="shared" si="16"/>
        <v>0</v>
      </c>
      <c r="N199" s="132">
        <f t="shared" si="17"/>
        <v>0</v>
      </c>
      <c r="O199" s="119">
        <f t="shared" si="18"/>
        <v>0</v>
      </c>
      <c r="P199" s="119">
        <f t="shared" si="19"/>
        <v>0</v>
      </c>
    </row>
    <row r="200" spans="1:16" x14ac:dyDescent="0.2">
      <c r="A200" s="129">
        <v>24020010002</v>
      </c>
      <c r="B200" s="130" t="s">
        <v>279</v>
      </c>
      <c r="C200" s="131"/>
      <c r="D200" s="131">
        <v>37111</v>
      </c>
      <c r="E200" s="131"/>
      <c r="F200" s="131"/>
      <c r="G200" s="131">
        <f t="shared" si="20"/>
        <v>0</v>
      </c>
      <c r="H200" s="131">
        <f t="shared" si="21"/>
        <v>37111</v>
      </c>
      <c r="I200" s="130" t="s">
        <v>37</v>
      </c>
      <c r="J200" s="130" t="s">
        <v>4</v>
      </c>
      <c r="K200" s="130" t="s">
        <v>345</v>
      </c>
      <c r="L200" s="130" t="s">
        <v>395</v>
      </c>
      <c r="M200" s="132">
        <f t="shared" ref="M200:M257" si="22">ROUND((G200-H200),0)</f>
        <v>-37111</v>
      </c>
      <c r="N200" s="132">
        <f t="shared" ref="N200:N257" si="23">ROUND((C200-D200),0)</f>
        <v>-37111</v>
      </c>
      <c r="O200" s="142">
        <f t="shared" ref="O200:O257" si="24">ROUND(E200,0)</f>
        <v>0</v>
      </c>
      <c r="P200" s="119">
        <f t="shared" ref="P200:P257" si="25">ROUND(F200,0)</f>
        <v>0</v>
      </c>
    </row>
    <row r="201" spans="1:16" x14ac:dyDescent="0.2">
      <c r="A201" s="129">
        <v>31010010001</v>
      </c>
      <c r="B201" s="130" t="s">
        <v>280</v>
      </c>
      <c r="C201" s="131"/>
      <c r="D201" s="131"/>
      <c r="E201" s="131"/>
      <c r="F201" s="131"/>
      <c r="G201" s="131">
        <f t="shared" si="20"/>
        <v>0</v>
      </c>
      <c r="H201" s="131">
        <f t="shared" si="21"/>
        <v>0</v>
      </c>
      <c r="I201" s="130" t="s">
        <v>396</v>
      </c>
      <c r="J201" s="130" t="s">
        <v>15</v>
      </c>
      <c r="K201" s="130">
        <v>0</v>
      </c>
      <c r="L201" s="130" t="s">
        <v>397</v>
      </c>
      <c r="M201" s="132">
        <f t="shared" si="22"/>
        <v>0</v>
      </c>
      <c r="N201" s="132">
        <f t="shared" si="23"/>
        <v>0</v>
      </c>
      <c r="O201" s="119">
        <f t="shared" si="24"/>
        <v>0</v>
      </c>
      <c r="P201" s="119">
        <f t="shared" si="25"/>
        <v>0</v>
      </c>
    </row>
    <row r="202" spans="1:16" x14ac:dyDescent="0.2">
      <c r="A202" s="129">
        <v>31010010002</v>
      </c>
      <c r="B202" s="130" t="s">
        <v>281</v>
      </c>
      <c r="C202" s="131"/>
      <c r="D202" s="131"/>
      <c r="E202" s="131"/>
      <c r="F202" s="131"/>
      <c r="G202" s="131">
        <f t="shared" si="20"/>
        <v>0</v>
      </c>
      <c r="H202" s="131">
        <f t="shared" si="21"/>
        <v>0</v>
      </c>
      <c r="I202" s="130" t="s">
        <v>396</v>
      </c>
      <c r="J202" s="130" t="s">
        <v>15</v>
      </c>
      <c r="K202" s="130">
        <v>0</v>
      </c>
      <c r="L202" s="130" t="s">
        <v>397</v>
      </c>
      <c r="M202" s="132">
        <f t="shared" si="22"/>
        <v>0</v>
      </c>
      <c r="N202" s="132">
        <f t="shared" si="23"/>
        <v>0</v>
      </c>
      <c r="O202" s="119">
        <f t="shared" si="24"/>
        <v>0</v>
      </c>
      <c r="P202" s="119">
        <f t="shared" si="25"/>
        <v>0</v>
      </c>
    </row>
    <row r="203" spans="1:16" x14ac:dyDescent="0.2">
      <c r="A203" s="129">
        <v>31010010003</v>
      </c>
      <c r="B203" s="130" t="s">
        <v>282</v>
      </c>
      <c r="C203" s="131"/>
      <c r="D203" s="131"/>
      <c r="E203" s="131"/>
      <c r="F203" s="131"/>
      <c r="G203" s="131">
        <f t="shared" si="20"/>
        <v>0</v>
      </c>
      <c r="H203" s="131">
        <f t="shared" si="21"/>
        <v>0</v>
      </c>
      <c r="I203" s="130" t="s">
        <v>396</v>
      </c>
      <c r="J203" s="130" t="s">
        <v>15</v>
      </c>
      <c r="K203" s="130">
        <v>0</v>
      </c>
      <c r="L203" s="130" t="s">
        <v>398</v>
      </c>
      <c r="M203" s="132">
        <f t="shared" si="22"/>
        <v>0</v>
      </c>
      <c r="N203" s="132">
        <f t="shared" si="23"/>
        <v>0</v>
      </c>
      <c r="O203" s="119">
        <f t="shared" si="24"/>
        <v>0</v>
      </c>
      <c r="P203" s="119">
        <f t="shared" si="25"/>
        <v>0</v>
      </c>
    </row>
    <row r="204" spans="1:16" x14ac:dyDescent="0.2">
      <c r="A204" s="129">
        <v>31010010004</v>
      </c>
      <c r="B204" s="130" t="s">
        <v>283</v>
      </c>
      <c r="C204" s="131"/>
      <c r="D204" s="131"/>
      <c r="E204" s="131"/>
      <c r="F204" s="131"/>
      <c r="G204" s="131">
        <f t="shared" si="20"/>
        <v>0</v>
      </c>
      <c r="H204" s="131">
        <f t="shared" si="21"/>
        <v>0</v>
      </c>
      <c r="I204" s="130" t="s">
        <v>396</v>
      </c>
      <c r="J204" s="130" t="s">
        <v>15</v>
      </c>
      <c r="K204" s="130">
        <v>0</v>
      </c>
      <c r="L204" s="130" t="s">
        <v>397</v>
      </c>
      <c r="M204" s="132">
        <f t="shared" si="22"/>
        <v>0</v>
      </c>
      <c r="N204" s="132">
        <f t="shared" si="23"/>
        <v>0</v>
      </c>
      <c r="O204" s="119">
        <f t="shared" si="24"/>
        <v>0</v>
      </c>
      <c r="P204" s="119">
        <f t="shared" si="25"/>
        <v>0</v>
      </c>
    </row>
    <row r="205" spans="1:16" x14ac:dyDescent="0.2">
      <c r="A205" s="129">
        <v>31010010005</v>
      </c>
      <c r="B205" s="130" t="s">
        <v>284</v>
      </c>
      <c r="C205" s="131"/>
      <c r="D205" s="131"/>
      <c r="E205" s="131"/>
      <c r="F205" s="131"/>
      <c r="G205" s="131">
        <f t="shared" si="20"/>
        <v>0</v>
      </c>
      <c r="H205" s="131">
        <f t="shared" si="21"/>
        <v>0</v>
      </c>
      <c r="I205" s="130" t="s">
        <v>396</v>
      </c>
      <c r="J205" s="130" t="s">
        <v>15</v>
      </c>
      <c r="K205" s="130">
        <v>0</v>
      </c>
      <c r="L205" s="130" t="s">
        <v>397</v>
      </c>
      <c r="M205" s="132">
        <f t="shared" si="22"/>
        <v>0</v>
      </c>
      <c r="N205" s="132">
        <f t="shared" si="23"/>
        <v>0</v>
      </c>
      <c r="O205" s="119">
        <f t="shared" si="24"/>
        <v>0</v>
      </c>
      <c r="P205" s="119">
        <f t="shared" si="25"/>
        <v>0</v>
      </c>
    </row>
    <row r="206" spans="1:16" x14ac:dyDescent="0.2">
      <c r="A206" s="129">
        <v>31010010006</v>
      </c>
      <c r="B206" s="130" t="s">
        <v>285</v>
      </c>
      <c r="C206" s="131"/>
      <c r="D206" s="131"/>
      <c r="E206" s="131"/>
      <c r="F206" s="131"/>
      <c r="G206" s="131">
        <f t="shared" si="20"/>
        <v>0</v>
      </c>
      <c r="H206" s="131">
        <f t="shared" si="21"/>
        <v>0</v>
      </c>
      <c r="I206" s="130" t="s">
        <v>396</v>
      </c>
      <c r="J206" s="130" t="s">
        <v>399</v>
      </c>
      <c r="K206" s="130">
        <v>0</v>
      </c>
      <c r="L206" s="130" t="s">
        <v>400</v>
      </c>
      <c r="M206" s="132">
        <f t="shared" si="22"/>
        <v>0</v>
      </c>
      <c r="N206" s="132">
        <f t="shared" si="23"/>
        <v>0</v>
      </c>
      <c r="O206" s="119">
        <f t="shared" si="24"/>
        <v>0</v>
      </c>
      <c r="P206" s="119">
        <f t="shared" si="25"/>
        <v>0</v>
      </c>
    </row>
    <row r="207" spans="1:16" x14ac:dyDescent="0.2">
      <c r="A207" s="129">
        <v>31020010001</v>
      </c>
      <c r="B207" s="130" t="s">
        <v>286</v>
      </c>
      <c r="C207" s="131"/>
      <c r="D207" s="131"/>
      <c r="E207" s="131"/>
      <c r="F207" s="131"/>
      <c r="G207" s="131">
        <f t="shared" si="20"/>
        <v>0</v>
      </c>
      <c r="H207" s="131">
        <f t="shared" si="21"/>
        <v>0</v>
      </c>
      <c r="I207" s="130" t="s">
        <v>396</v>
      </c>
      <c r="J207" s="130" t="s">
        <v>399</v>
      </c>
      <c r="K207" s="130">
        <v>0</v>
      </c>
      <c r="L207" s="130" t="s">
        <v>401</v>
      </c>
      <c r="M207" s="132">
        <f t="shared" si="22"/>
        <v>0</v>
      </c>
      <c r="N207" s="132">
        <f t="shared" si="23"/>
        <v>0</v>
      </c>
      <c r="O207" s="119">
        <f t="shared" si="24"/>
        <v>0</v>
      </c>
      <c r="P207" s="119">
        <f t="shared" si="25"/>
        <v>0</v>
      </c>
    </row>
    <row r="208" spans="1:16" x14ac:dyDescent="0.2">
      <c r="A208" s="129">
        <v>41010010001</v>
      </c>
      <c r="B208" s="130" t="s">
        <v>287</v>
      </c>
      <c r="C208" s="131"/>
      <c r="D208" s="131"/>
      <c r="E208" s="131"/>
      <c r="F208" s="131"/>
      <c r="G208" s="131">
        <f t="shared" si="20"/>
        <v>0</v>
      </c>
      <c r="H208" s="131">
        <f t="shared" si="21"/>
        <v>0</v>
      </c>
      <c r="I208" s="130" t="s">
        <v>396</v>
      </c>
      <c r="J208" s="130" t="s">
        <v>12</v>
      </c>
      <c r="K208" s="130">
        <v>0</v>
      </c>
      <c r="L208" s="130" t="s">
        <v>402</v>
      </c>
      <c r="M208" s="132">
        <f t="shared" si="22"/>
        <v>0</v>
      </c>
      <c r="N208" s="132">
        <f t="shared" si="23"/>
        <v>0</v>
      </c>
      <c r="O208" s="119">
        <f t="shared" si="24"/>
        <v>0</v>
      </c>
      <c r="P208" s="119">
        <f t="shared" si="25"/>
        <v>0</v>
      </c>
    </row>
    <row r="209" spans="1:16" x14ac:dyDescent="0.2">
      <c r="A209" s="129">
        <v>41010010002</v>
      </c>
      <c r="B209" s="130" t="s">
        <v>288</v>
      </c>
      <c r="C209" s="131"/>
      <c r="D209" s="131"/>
      <c r="E209" s="131"/>
      <c r="F209" s="131"/>
      <c r="G209" s="131">
        <f t="shared" si="20"/>
        <v>0</v>
      </c>
      <c r="H209" s="131">
        <f t="shared" si="21"/>
        <v>0</v>
      </c>
      <c r="I209" s="130" t="s">
        <v>396</v>
      </c>
      <c r="J209" s="130" t="s">
        <v>12</v>
      </c>
      <c r="K209" s="130">
        <v>0</v>
      </c>
      <c r="L209" s="130" t="s">
        <v>402</v>
      </c>
      <c r="M209" s="132">
        <f t="shared" si="22"/>
        <v>0</v>
      </c>
      <c r="N209" s="132">
        <f t="shared" si="23"/>
        <v>0</v>
      </c>
      <c r="O209" s="119">
        <f t="shared" si="24"/>
        <v>0</v>
      </c>
      <c r="P209" s="119">
        <f t="shared" si="25"/>
        <v>0</v>
      </c>
    </row>
    <row r="210" spans="1:16" x14ac:dyDescent="0.2">
      <c r="A210" s="129">
        <v>41010010003</v>
      </c>
      <c r="B210" s="130" t="s">
        <v>289</v>
      </c>
      <c r="C210" s="131"/>
      <c r="D210" s="131"/>
      <c r="E210" s="131"/>
      <c r="F210" s="131"/>
      <c r="G210" s="131">
        <f t="shared" si="20"/>
        <v>0</v>
      </c>
      <c r="H210" s="131">
        <f t="shared" si="21"/>
        <v>0</v>
      </c>
      <c r="I210" s="130" t="s">
        <v>396</v>
      </c>
      <c r="J210" s="130" t="s">
        <v>12</v>
      </c>
      <c r="K210" s="130">
        <v>0</v>
      </c>
      <c r="L210" s="130" t="s">
        <v>402</v>
      </c>
      <c r="M210" s="132">
        <f t="shared" si="22"/>
        <v>0</v>
      </c>
      <c r="N210" s="132">
        <f t="shared" si="23"/>
        <v>0</v>
      </c>
      <c r="O210" s="119">
        <f t="shared" si="24"/>
        <v>0</v>
      </c>
      <c r="P210" s="119">
        <f t="shared" si="25"/>
        <v>0</v>
      </c>
    </row>
    <row r="211" spans="1:16" x14ac:dyDescent="0.2">
      <c r="A211" s="129">
        <v>41010010004</v>
      </c>
      <c r="B211" s="130" t="s">
        <v>290</v>
      </c>
      <c r="C211" s="131"/>
      <c r="D211" s="131"/>
      <c r="E211" s="131"/>
      <c r="F211" s="131"/>
      <c r="G211" s="131">
        <f t="shared" si="20"/>
        <v>0</v>
      </c>
      <c r="H211" s="131">
        <f t="shared" si="21"/>
        <v>0</v>
      </c>
      <c r="I211" s="130" t="s">
        <v>396</v>
      </c>
      <c r="J211" s="130" t="s">
        <v>12</v>
      </c>
      <c r="K211" s="130">
        <v>0</v>
      </c>
      <c r="L211" s="130" t="s">
        <v>403</v>
      </c>
      <c r="M211" s="132">
        <f t="shared" si="22"/>
        <v>0</v>
      </c>
      <c r="N211" s="132">
        <f t="shared" si="23"/>
        <v>0</v>
      </c>
      <c r="O211" s="119">
        <f t="shared" si="24"/>
        <v>0</v>
      </c>
      <c r="P211" s="119">
        <f t="shared" si="25"/>
        <v>0</v>
      </c>
    </row>
    <row r="212" spans="1:16" x14ac:dyDescent="0.2">
      <c r="A212" s="129">
        <v>41010010005</v>
      </c>
      <c r="B212" s="130" t="s">
        <v>291</v>
      </c>
      <c r="C212" s="131"/>
      <c r="D212" s="131"/>
      <c r="E212" s="131"/>
      <c r="F212" s="131"/>
      <c r="G212" s="131">
        <f t="shared" si="20"/>
        <v>0</v>
      </c>
      <c r="H212" s="131">
        <f t="shared" si="21"/>
        <v>0</v>
      </c>
      <c r="I212" s="130" t="s">
        <v>396</v>
      </c>
      <c r="J212" s="130" t="s">
        <v>399</v>
      </c>
      <c r="K212" s="130">
        <v>0</v>
      </c>
      <c r="L212" s="130" t="s">
        <v>404</v>
      </c>
      <c r="M212" s="132">
        <f t="shared" si="22"/>
        <v>0</v>
      </c>
      <c r="N212" s="132">
        <f t="shared" si="23"/>
        <v>0</v>
      </c>
      <c r="O212" s="119">
        <f t="shared" si="24"/>
        <v>0</v>
      </c>
      <c r="P212" s="119">
        <f t="shared" si="25"/>
        <v>0</v>
      </c>
    </row>
    <row r="213" spans="1:16" x14ac:dyDescent="0.2">
      <c r="A213" s="129">
        <v>41010010006</v>
      </c>
      <c r="B213" s="130" t="s">
        <v>292</v>
      </c>
      <c r="C213" s="131"/>
      <c r="D213" s="131"/>
      <c r="E213" s="131"/>
      <c r="F213" s="131"/>
      <c r="G213" s="131">
        <f t="shared" si="20"/>
        <v>0</v>
      </c>
      <c r="H213" s="131">
        <f t="shared" si="21"/>
        <v>0</v>
      </c>
      <c r="I213" s="130" t="s">
        <v>396</v>
      </c>
      <c r="J213" s="130" t="s">
        <v>12</v>
      </c>
      <c r="K213" s="130">
        <v>0</v>
      </c>
      <c r="L213" s="130" t="s">
        <v>44</v>
      </c>
      <c r="M213" s="132">
        <f t="shared" si="22"/>
        <v>0</v>
      </c>
      <c r="N213" s="132">
        <f t="shared" si="23"/>
        <v>0</v>
      </c>
      <c r="O213" s="119">
        <f t="shared" si="24"/>
        <v>0</v>
      </c>
      <c r="P213" s="119">
        <f t="shared" si="25"/>
        <v>0</v>
      </c>
    </row>
    <row r="214" spans="1:16" x14ac:dyDescent="0.2">
      <c r="A214" s="129">
        <v>41010010009</v>
      </c>
      <c r="B214" s="130" t="s">
        <v>293</v>
      </c>
      <c r="C214" s="131"/>
      <c r="D214" s="131"/>
      <c r="E214" s="131"/>
      <c r="F214" s="131"/>
      <c r="G214" s="131">
        <f t="shared" si="20"/>
        <v>0</v>
      </c>
      <c r="H214" s="131">
        <f t="shared" si="21"/>
        <v>0</v>
      </c>
      <c r="I214" s="130" t="s">
        <v>396</v>
      </c>
      <c r="J214" s="130" t="s">
        <v>12</v>
      </c>
      <c r="K214" s="130">
        <v>0</v>
      </c>
      <c r="L214" s="130" t="s">
        <v>405</v>
      </c>
      <c r="M214" s="132">
        <f t="shared" si="22"/>
        <v>0</v>
      </c>
      <c r="N214" s="132">
        <f t="shared" si="23"/>
        <v>0</v>
      </c>
      <c r="O214" s="119">
        <f t="shared" si="24"/>
        <v>0</v>
      </c>
      <c r="P214" s="119">
        <f t="shared" si="25"/>
        <v>0</v>
      </c>
    </row>
    <row r="215" spans="1:16" x14ac:dyDescent="0.2">
      <c r="A215" s="129">
        <v>41010010010</v>
      </c>
      <c r="B215" s="130" t="s">
        <v>294</v>
      </c>
      <c r="C215" s="131"/>
      <c r="D215" s="131"/>
      <c r="E215" s="131"/>
      <c r="F215" s="131"/>
      <c r="G215" s="131">
        <f t="shared" si="20"/>
        <v>0</v>
      </c>
      <c r="H215" s="131">
        <f t="shared" si="21"/>
        <v>0</v>
      </c>
      <c r="I215" s="130" t="s">
        <v>396</v>
      </c>
      <c r="J215" s="130" t="s">
        <v>12</v>
      </c>
      <c r="K215" s="130">
        <v>0</v>
      </c>
      <c r="L215" s="130" t="s">
        <v>406</v>
      </c>
      <c r="M215" s="132">
        <f t="shared" si="22"/>
        <v>0</v>
      </c>
      <c r="N215" s="132">
        <f t="shared" si="23"/>
        <v>0</v>
      </c>
      <c r="O215" s="119">
        <f t="shared" si="24"/>
        <v>0</v>
      </c>
      <c r="P215" s="119">
        <f t="shared" si="25"/>
        <v>0</v>
      </c>
    </row>
    <row r="216" spans="1:16" x14ac:dyDescent="0.2">
      <c r="A216" s="129">
        <v>41010010011</v>
      </c>
      <c r="B216" s="130" t="s">
        <v>295</v>
      </c>
      <c r="C216" s="131"/>
      <c r="D216" s="131"/>
      <c r="E216" s="131"/>
      <c r="F216" s="131"/>
      <c r="G216" s="131">
        <f t="shared" si="20"/>
        <v>0</v>
      </c>
      <c r="H216" s="131">
        <f t="shared" si="21"/>
        <v>0</v>
      </c>
      <c r="I216" s="130" t="s">
        <v>396</v>
      </c>
      <c r="J216" s="130" t="s">
        <v>12</v>
      </c>
      <c r="K216" s="130">
        <v>0</v>
      </c>
      <c r="L216" s="130" t="s">
        <v>406</v>
      </c>
      <c r="M216" s="132">
        <f t="shared" si="22"/>
        <v>0</v>
      </c>
      <c r="N216" s="132">
        <f t="shared" si="23"/>
        <v>0</v>
      </c>
      <c r="O216" s="119">
        <f t="shared" si="24"/>
        <v>0</v>
      </c>
      <c r="P216" s="119">
        <f t="shared" si="25"/>
        <v>0</v>
      </c>
    </row>
    <row r="217" spans="1:16" x14ac:dyDescent="0.2">
      <c r="A217" s="129">
        <v>41010010012</v>
      </c>
      <c r="B217" s="130" t="s">
        <v>296</v>
      </c>
      <c r="C217" s="131"/>
      <c r="D217" s="131"/>
      <c r="E217" s="131"/>
      <c r="F217" s="131"/>
      <c r="G217" s="131">
        <f t="shared" si="20"/>
        <v>0</v>
      </c>
      <c r="H217" s="131">
        <f t="shared" si="21"/>
        <v>0</v>
      </c>
      <c r="I217" s="130" t="s">
        <v>396</v>
      </c>
      <c r="J217" s="130" t="s">
        <v>12</v>
      </c>
      <c r="K217" s="130">
        <v>0</v>
      </c>
      <c r="L217" s="130" t="s">
        <v>407</v>
      </c>
      <c r="M217" s="132">
        <f t="shared" si="22"/>
        <v>0</v>
      </c>
      <c r="N217" s="132">
        <f t="shared" si="23"/>
        <v>0</v>
      </c>
      <c r="O217" s="119">
        <f t="shared" si="24"/>
        <v>0</v>
      </c>
      <c r="P217" s="119">
        <f t="shared" si="25"/>
        <v>0</v>
      </c>
    </row>
    <row r="218" spans="1:16" x14ac:dyDescent="0.2">
      <c r="A218" s="129">
        <v>41010010013</v>
      </c>
      <c r="B218" s="130" t="s">
        <v>297</v>
      </c>
      <c r="C218" s="131"/>
      <c r="D218" s="131"/>
      <c r="E218" s="131"/>
      <c r="F218" s="131"/>
      <c r="G218" s="131">
        <f t="shared" si="20"/>
        <v>0</v>
      </c>
      <c r="H218" s="131">
        <f t="shared" si="21"/>
        <v>0</v>
      </c>
      <c r="I218" s="130" t="s">
        <v>396</v>
      </c>
      <c r="J218" s="130" t="s">
        <v>12</v>
      </c>
      <c r="K218" s="130">
        <v>0</v>
      </c>
      <c r="L218" s="130" t="s">
        <v>408</v>
      </c>
      <c r="M218" s="132">
        <f t="shared" si="22"/>
        <v>0</v>
      </c>
      <c r="N218" s="132">
        <f t="shared" si="23"/>
        <v>0</v>
      </c>
      <c r="O218" s="119">
        <f t="shared" si="24"/>
        <v>0</v>
      </c>
      <c r="P218" s="119">
        <f t="shared" si="25"/>
        <v>0</v>
      </c>
    </row>
    <row r="219" spans="1:16" x14ac:dyDescent="0.2">
      <c r="A219" s="129">
        <v>41010010014</v>
      </c>
      <c r="B219" s="130" t="s">
        <v>298</v>
      </c>
      <c r="C219" s="131"/>
      <c r="D219" s="131"/>
      <c r="E219" s="131"/>
      <c r="F219" s="131"/>
      <c r="G219" s="131">
        <f t="shared" si="20"/>
        <v>0</v>
      </c>
      <c r="H219" s="131">
        <f t="shared" si="21"/>
        <v>0</v>
      </c>
      <c r="I219" s="130" t="s">
        <v>396</v>
      </c>
      <c r="J219" s="130" t="s">
        <v>12</v>
      </c>
      <c r="K219" s="130">
        <v>0</v>
      </c>
      <c r="L219" s="130" t="s">
        <v>409</v>
      </c>
      <c r="M219" s="132">
        <f t="shared" si="22"/>
        <v>0</v>
      </c>
      <c r="N219" s="132">
        <f t="shared" si="23"/>
        <v>0</v>
      </c>
      <c r="O219" s="119">
        <f t="shared" si="24"/>
        <v>0</v>
      </c>
      <c r="P219" s="119">
        <f t="shared" si="25"/>
        <v>0</v>
      </c>
    </row>
    <row r="220" spans="1:16" x14ac:dyDescent="0.2">
      <c r="A220" s="129">
        <v>41010010016</v>
      </c>
      <c r="B220" s="130" t="s">
        <v>299</v>
      </c>
      <c r="C220" s="131"/>
      <c r="D220" s="131"/>
      <c r="E220" s="131"/>
      <c r="F220" s="131"/>
      <c r="G220" s="131">
        <f t="shared" si="20"/>
        <v>0</v>
      </c>
      <c r="H220" s="131">
        <f t="shared" si="21"/>
        <v>0</v>
      </c>
      <c r="I220" s="130" t="s">
        <v>396</v>
      </c>
      <c r="J220" s="130" t="s">
        <v>12</v>
      </c>
      <c r="K220" s="130">
        <v>0</v>
      </c>
      <c r="L220" s="130" t="s">
        <v>409</v>
      </c>
      <c r="M220" s="132">
        <f t="shared" si="22"/>
        <v>0</v>
      </c>
      <c r="N220" s="132">
        <f t="shared" si="23"/>
        <v>0</v>
      </c>
      <c r="O220" s="119">
        <f t="shared" si="24"/>
        <v>0</v>
      </c>
      <c r="P220" s="119">
        <f t="shared" si="25"/>
        <v>0</v>
      </c>
    </row>
    <row r="221" spans="1:16" x14ac:dyDescent="0.2">
      <c r="A221" s="129">
        <v>41010010017</v>
      </c>
      <c r="B221" s="130" t="s">
        <v>300</v>
      </c>
      <c r="C221" s="131"/>
      <c r="D221" s="131"/>
      <c r="E221" s="131"/>
      <c r="F221" s="131"/>
      <c r="G221" s="131">
        <f t="shared" si="20"/>
        <v>0</v>
      </c>
      <c r="H221" s="131">
        <f t="shared" si="21"/>
        <v>0</v>
      </c>
      <c r="I221" s="130" t="s">
        <v>396</v>
      </c>
      <c r="J221" s="130" t="s">
        <v>12</v>
      </c>
      <c r="K221" s="130">
        <v>0</v>
      </c>
      <c r="L221" s="130" t="s">
        <v>402</v>
      </c>
      <c r="M221" s="132">
        <f t="shared" si="22"/>
        <v>0</v>
      </c>
      <c r="N221" s="132">
        <f t="shared" si="23"/>
        <v>0</v>
      </c>
      <c r="O221" s="119">
        <f t="shared" si="24"/>
        <v>0</v>
      </c>
      <c r="P221" s="119">
        <f t="shared" si="25"/>
        <v>0</v>
      </c>
    </row>
    <row r="222" spans="1:16" x14ac:dyDescent="0.2">
      <c r="A222" s="129">
        <v>41010010018</v>
      </c>
      <c r="B222" s="130" t="s">
        <v>301</v>
      </c>
      <c r="C222" s="131"/>
      <c r="D222" s="131"/>
      <c r="E222" s="131"/>
      <c r="F222" s="131"/>
      <c r="G222" s="131">
        <f t="shared" si="20"/>
        <v>0</v>
      </c>
      <c r="H222" s="131">
        <f t="shared" si="21"/>
        <v>0</v>
      </c>
      <c r="I222" s="130" t="s">
        <v>396</v>
      </c>
      <c r="J222" s="130" t="s">
        <v>12</v>
      </c>
      <c r="K222" s="130">
        <v>0</v>
      </c>
      <c r="L222" s="130" t="s">
        <v>410</v>
      </c>
      <c r="M222" s="132">
        <f t="shared" si="22"/>
        <v>0</v>
      </c>
      <c r="N222" s="132">
        <f t="shared" si="23"/>
        <v>0</v>
      </c>
      <c r="O222" s="119">
        <f t="shared" si="24"/>
        <v>0</v>
      </c>
      <c r="P222" s="119">
        <f t="shared" si="25"/>
        <v>0</v>
      </c>
    </row>
    <row r="223" spans="1:16" x14ac:dyDescent="0.2">
      <c r="A223" s="129">
        <v>41010010019</v>
      </c>
      <c r="B223" s="130" t="s">
        <v>302</v>
      </c>
      <c r="C223" s="131"/>
      <c r="D223" s="131"/>
      <c r="E223" s="131">
        <v>828601.17</v>
      </c>
      <c r="F223" s="131"/>
      <c r="G223" s="131">
        <f t="shared" si="20"/>
        <v>828601.17</v>
      </c>
      <c r="H223" s="131">
        <f t="shared" si="21"/>
        <v>0</v>
      </c>
      <c r="I223" s="130" t="s">
        <v>396</v>
      </c>
      <c r="J223" s="130" t="s">
        <v>12</v>
      </c>
      <c r="K223" s="130">
        <v>0</v>
      </c>
      <c r="L223" s="130" t="s">
        <v>425</v>
      </c>
      <c r="M223" s="132">
        <f t="shared" si="22"/>
        <v>828601</v>
      </c>
      <c r="N223" s="132">
        <f t="shared" si="23"/>
        <v>0</v>
      </c>
      <c r="O223" s="142">
        <f t="shared" si="24"/>
        <v>828601</v>
      </c>
      <c r="P223" s="119">
        <f t="shared" si="25"/>
        <v>0</v>
      </c>
    </row>
    <row r="224" spans="1:16" x14ac:dyDescent="0.2">
      <c r="A224" s="129">
        <v>41010010020</v>
      </c>
      <c r="B224" s="130" t="s">
        <v>303</v>
      </c>
      <c r="C224" s="131"/>
      <c r="D224" s="131"/>
      <c r="E224" s="131"/>
      <c r="F224" s="131"/>
      <c r="G224" s="131">
        <f t="shared" si="20"/>
        <v>0</v>
      </c>
      <c r="H224" s="131">
        <f t="shared" si="21"/>
        <v>0</v>
      </c>
      <c r="I224" s="130" t="s">
        <v>396</v>
      </c>
      <c r="J224" s="130" t="s">
        <v>12</v>
      </c>
      <c r="K224" s="130">
        <v>0</v>
      </c>
      <c r="L224" s="130" t="s">
        <v>403</v>
      </c>
      <c r="M224" s="132">
        <f t="shared" si="22"/>
        <v>0</v>
      </c>
      <c r="N224" s="132">
        <f t="shared" si="23"/>
        <v>0</v>
      </c>
      <c r="O224" s="119">
        <f t="shared" si="24"/>
        <v>0</v>
      </c>
      <c r="P224" s="119">
        <f t="shared" si="25"/>
        <v>0</v>
      </c>
    </row>
    <row r="225" spans="1:16" x14ac:dyDescent="0.2">
      <c r="A225" s="129">
        <v>41010010021</v>
      </c>
      <c r="B225" s="130" t="s">
        <v>304</v>
      </c>
      <c r="C225" s="131"/>
      <c r="D225" s="131"/>
      <c r="E225" s="131"/>
      <c r="F225" s="131"/>
      <c r="G225" s="131">
        <f t="shared" si="20"/>
        <v>0</v>
      </c>
      <c r="H225" s="131">
        <f t="shared" si="21"/>
        <v>0</v>
      </c>
      <c r="I225" s="130" t="s">
        <v>396</v>
      </c>
      <c r="J225" s="130" t="s">
        <v>12</v>
      </c>
      <c r="K225" s="130">
        <v>0</v>
      </c>
      <c r="L225" s="130" t="s">
        <v>406</v>
      </c>
      <c r="M225" s="132">
        <f t="shared" si="22"/>
        <v>0</v>
      </c>
      <c r="N225" s="132">
        <f t="shared" si="23"/>
        <v>0</v>
      </c>
      <c r="O225" s="119">
        <f t="shared" si="24"/>
        <v>0</v>
      </c>
      <c r="P225" s="119">
        <f t="shared" si="25"/>
        <v>0</v>
      </c>
    </row>
    <row r="226" spans="1:16" x14ac:dyDescent="0.2">
      <c r="A226" s="129">
        <v>41010010022</v>
      </c>
      <c r="B226" s="130" t="s">
        <v>305</v>
      </c>
      <c r="C226" s="131"/>
      <c r="D226" s="131"/>
      <c r="E226" s="131"/>
      <c r="F226" s="131"/>
      <c r="G226" s="131">
        <f t="shared" si="20"/>
        <v>0</v>
      </c>
      <c r="H226" s="131">
        <f t="shared" si="21"/>
        <v>0</v>
      </c>
      <c r="I226" s="130" t="s">
        <v>396</v>
      </c>
      <c r="J226" s="130" t="s">
        <v>12</v>
      </c>
      <c r="K226" s="130">
        <v>0</v>
      </c>
      <c r="L226" s="130" t="s">
        <v>402</v>
      </c>
      <c r="M226" s="132">
        <f t="shared" si="22"/>
        <v>0</v>
      </c>
      <c r="N226" s="132">
        <f t="shared" si="23"/>
        <v>0</v>
      </c>
      <c r="O226" s="119">
        <f t="shared" si="24"/>
        <v>0</v>
      </c>
      <c r="P226" s="119">
        <f t="shared" si="25"/>
        <v>0</v>
      </c>
    </row>
    <row r="227" spans="1:16" x14ac:dyDescent="0.2">
      <c r="A227" s="129">
        <v>41010020001</v>
      </c>
      <c r="B227" s="130" t="s">
        <v>306</v>
      </c>
      <c r="C227" s="131"/>
      <c r="D227" s="131"/>
      <c r="E227" s="131"/>
      <c r="F227" s="131"/>
      <c r="G227" s="131">
        <f t="shared" si="20"/>
        <v>0</v>
      </c>
      <c r="H227" s="131">
        <f t="shared" si="21"/>
        <v>0</v>
      </c>
      <c r="I227" s="130" t="s">
        <v>396</v>
      </c>
      <c r="J227" s="130" t="s">
        <v>12</v>
      </c>
      <c r="K227" s="130">
        <v>0</v>
      </c>
      <c r="L227" s="130" t="s">
        <v>411</v>
      </c>
      <c r="M227" s="132">
        <f t="shared" si="22"/>
        <v>0</v>
      </c>
      <c r="N227" s="132">
        <f t="shared" si="23"/>
        <v>0</v>
      </c>
      <c r="O227" s="119">
        <f t="shared" si="24"/>
        <v>0</v>
      </c>
      <c r="P227" s="119">
        <f t="shared" si="25"/>
        <v>0</v>
      </c>
    </row>
    <row r="228" spans="1:16" x14ac:dyDescent="0.2">
      <c r="A228" s="129">
        <v>41010020002</v>
      </c>
      <c r="B228" s="130" t="s">
        <v>307</v>
      </c>
      <c r="C228" s="131"/>
      <c r="D228" s="131"/>
      <c r="E228" s="131"/>
      <c r="F228" s="131"/>
      <c r="G228" s="131">
        <f t="shared" si="20"/>
        <v>0</v>
      </c>
      <c r="H228" s="131">
        <f t="shared" si="21"/>
        <v>0</v>
      </c>
      <c r="I228" s="130" t="s">
        <v>396</v>
      </c>
      <c r="J228" s="130" t="s">
        <v>12</v>
      </c>
      <c r="K228" s="130">
        <v>0</v>
      </c>
      <c r="L228" s="130" t="s">
        <v>411</v>
      </c>
      <c r="M228" s="132">
        <f t="shared" si="22"/>
        <v>0</v>
      </c>
      <c r="N228" s="132">
        <f t="shared" si="23"/>
        <v>0</v>
      </c>
      <c r="O228" s="119">
        <f t="shared" si="24"/>
        <v>0</v>
      </c>
      <c r="P228" s="119">
        <f t="shared" si="25"/>
        <v>0</v>
      </c>
    </row>
    <row r="229" spans="1:16" x14ac:dyDescent="0.2">
      <c r="A229" s="129">
        <v>41010020003</v>
      </c>
      <c r="B229" s="130" t="s">
        <v>308</v>
      </c>
      <c r="C229" s="131"/>
      <c r="D229" s="131"/>
      <c r="E229" s="131"/>
      <c r="F229" s="131"/>
      <c r="G229" s="131">
        <f t="shared" si="20"/>
        <v>0</v>
      </c>
      <c r="H229" s="131">
        <f t="shared" si="21"/>
        <v>0</v>
      </c>
      <c r="I229" s="130" t="s">
        <v>396</v>
      </c>
      <c r="J229" s="130" t="s">
        <v>12</v>
      </c>
      <c r="K229" s="130">
        <v>0</v>
      </c>
      <c r="L229" s="130" t="s">
        <v>412</v>
      </c>
      <c r="M229" s="132">
        <f t="shared" si="22"/>
        <v>0</v>
      </c>
      <c r="N229" s="132">
        <f t="shared" si="23"/>
        <v>0</v>
      </c>
      <c r="O229" s="119">
        <f t="shared" si="24"/>
        <v>0</v>
      </c>
      <c r="P229" s="119">
        <f t="shared" si="25"/>
        <v>0</v>
      </c>
    </row>
    <row r="230" spans="1:16" x14ac:dyDescent="0.2">
      <c r="A230" s="129">
        <v>41010020004</v>
      </c>
      <c r="B230" s="130" t="s">
        <v>309</v>
      </c>
      <c r="C230" s="131"/>
      <c r="D230" s="131"/>
      <c r="E230" s="131">
        <v>83461</v>
      </c>
      <c r="F230" s="131"/>
      <c r="G230" s="131">
        <f t="shared" si="20"/>
        <v>83461</v>
      </c>
      <c r="H230" s="131">
        <f t="shared" si="21"/>
        <v>0</v>
      </c>
      <c r="I230" s="130" t="s">
        <v>396</v>
      </c>
      <c r="J230" s="130" t="s">
        <v>12</v>
      </c>
      <c r="K230" s="130">
        <v>0</v>
      </c>
      <c r="L230" s="130" t="s">
        <v>428</v>
      </c>
      <c r="M230" s="132">
        <f t="shared" si="22"/>
        <v>83461</v>
      </c>
      <c r="N230" s="132">
        <f t="shared" si="23"/>
        <v>0</v>
      </c>
      <c r="O230" s="142">
        <f t="shared" si="24"/>
        <v>83461</v>
      </c>
      <c r="P230" s="119">
        <f t="shared" si="25"/>
        <v>0</v>
      </c>
    </row>
    <row r="231" spans="1:16" x14ac:dyDescent="0.2">
      <c r="A231" s="129">
        <v>41010020005</v>
      </c>
      <c r="B231" s="130" t="s">
        <v>310</v>
      </c>
      <c r="C231" s="131"/>
      <c r="D231" s="131"/>
      <c r="E231" s="131"/>
      <c r="F231" s="131"/>
      <c r="G231" s="131">
        <f t="shared" si="20"/>
        <v>0</v>
      </c>
      <c r="H231" s="131">
        <f t="shared" si="21"/>
        <v>0</v>
      </c>
      <c r="I231" s="130" t="s">
        <v>396</v>
      </c>
      <c r="J231" s="130" t="s">
        <v>12</v>
      </c>
      <c r="K231" s="130">
        <v>0</v>
      </c>
      <c r="L231" s="130" t="s">
        <v>413</v>
      </c>
      <c r="M231" s="132">
        <f t="shared" si="22"/>
        <v>0</v>
      </c>
      <c r="N231" s="132">
        <f t="shared" si="23"/>
        <v>0</v>
      </c>
      <c r="O231" s="119">
        <f t="shared" si="24"/>
        <v>0</v>
      </c>
      <c r="P231" s="119">
        <f t="shared" si="25"/>
        <v>0</v>
      </c>
    </row>
    <row r="232" spans="1:16" x14ac:dyDescent="0.2">
      <c r="A232" s="129">
        <v>41010020006</v>
      </c>
      <c r="B232" s="130" t="s">
        <v>311</v>
      </c>
      <c r="C232" s="131"/>
      <c r="D232" s="131"/>
      <c r="E232" s="131"/>
      <c r="F232" s="131"/>
      <c r="G232" s="131">
        <f t="shared" si="20"/>
        <v>0</v>
      </c>
      <c r="H232" s="131">
        <f t="shared" si="21"/>
        <v>0</v>
      </c>
      <c r="I232" s="130" t="s">
        <v>396</v>
      </c>
      <c r="J232" s="130" t="s">
        <v>12</v>
      </c>
      <c r="K232" s="130">
        <v>0</v>
      </c>
      <c r="L232" s="130" t="s">
        <v>413</v>
      </c>
      <c r="M232" s="132">
        <f t="shared" si="22"/>
        <v>0</v>
      </c>
      <c r="N232" s="132">
        <f t="shared" si="23"/>
        <v>0</v>
      </c>
      <c r="O232" s="119">
        <f t="shared" si="24"/>
        <v>0</v>
      </c>
      <c r="P232" s="119">
        <f t="shared" si="25"/>
        <v>0</v>
      </c>
    </row>
    <row r="233" spans="1:16" x14ac:dyDescent="0.2">
      <c r="A233" s="129">
        <v>41010020007</v>
      </c>
      <c r="B233" s="130" t="s">
        <v>312</v>
      </c>
      <c r="C233" s="131"/>
      <c r="D233" s="131"/>
      <c r="E233" s="131"/>
      <c r="F233" s="131"/>
      <c r="G233" s="131">
        <f t="shared" si="20"/>
        <v>0</v>
      </c>
      <c r="H233" s="131">
        <f t="shared" si="21"/>
        <v>0</v>
      </c>
      <c r="I233" s="130" t="s">
        <v>396</v>
      </c>
      <c r="J233" s="130" t="s">
        <v>12</v>
      </c>
      <c r="K233" s="130">
        <v>0</v>
      </c>
      <c r="L233" s="130" t="s">
        <v>414</v>
      </c>
      <c r="M233" s="132">
        <f t="shared" si="22"/>
        <v>0</v>
      </c>
      <c r="N233" s="132">
        <f t="shared" si="23"/>
        <v>0</v>
      </c>
      <c r="O233" s="119">
        <f t="shared" si="24"/>
        <v>0</v>
      </c>
      <c r="P233" s="119">
        <f t="shared" si="25"/>
        <v>0</v>
      </c>
    </row>
    <row r="234" spans="1:16" x14ac:dyDescent="0.2">
      <c r="A234" s="129">
        <v>41010020008</v>
      </c>
      <c r="B234" s="130" t="s">
        <v>313</v>
      </c>
      <c r="C234" s="131"/>
      <c r="D234" s="131"/>
      <c r="E234" s="131"/>
      <c r="F234" s="131"/>
      <c r="G234" s="131">
        <f t="shared" si="20"/>
        <v>0</v>
      </c>
      <c r="H234" s="131">
        <f t="shared" si="21"/>
        <v>0</v>
      </c>
      <c r="I234" s="130" t="s">
        <v>396</v>
      </c>
      <c r="J234" s="130" t="s">
        <v>12</v>
      </c>
      <c r="K234" s="130">
        <v>0</v>
      </c>
      <c r="L234" s="130" t="s">
        <v>412</v>
      </c>
      <c r="M234" s="132">
        <f t="shared" si="22"/>
        <v>0</v>
      </c>
      <c r="N234" s="132">
        <f t="shared" si="23"/>
        <v>0</v>
      </c>
      <c r="O234" s="119">
        <f t="shared" si="24"/>
        <v>0</v>
      </c>
      <c r="P234" s="119">
        <f t="shared" si="25"/>
        <v>0</v>
      </c>
    </row>
    <row r="235" spans="1:16" x14ac:dyDescent="0.2">
      <c r="A235" s="129">
        <v>41010020009</v>
      </c>
      <c r="B235" s="130" t="s">
        <v>314</v>
      </c>
      <c r="C235" s="131"/>
      <c r="D235" s="131"/>
      <c r="E235" s="131"/>
      <c r="F235" s="131"/>
      <c r="G235" s="131">
        <f t="shared" si="20"/>
        <v>0</v>
      </c>
      <c r="H235" s="131">
        <f t="shared" si="21"/>
        <v>0</v>
      </c>
      <c r="I235" s="130" t="s">
        <v>396</v>
      </c>
      <c r="J235" s="130" t="s">
        <v>12</v>
      </c>
      <c r="K235" s="130">
        <v>0</v>
      </c>
      <c r="L235" s="130" t="s">
        <v>414</v>
      </c>
      <c r="M235" s="132">
        <f t="shared" si="22"/>
        <v>0</v>
      </c>
      <c r="N235" s="132">
        <f t="shared" si="23"/>
        <v>0</v>
      </c>
      <c r="O235" s="119">
        <f t="shared" si="24"/>
        <v>0</v>
      </c>
      <c r="P235" s="119">
        <f t="shared" si="25"/>
        <v>0</v>
      </c>
    </row>
    <row r="236" spans="1:16" x14ac:dyDescent="0.2">
      <c r="A236" s="129">
        <v>41010020010</v>
      </c>
      <c r="B236" s="130" t="s">
        <v>315</v>
      </c>
      <c r="C236" s="131"/>
      <c r="D236" s="131"/>
      <c r="E236" s="131"/>
      <c r="F236" s="131"/>
      <c r="G236" s="131">
        <f t="shared" si="20"/>
        <v>0</v>
      </c>
      <c r="H236" s="131">
        <f t="shared" si="21"/>
        <v>0</v>
      </c>
      <c r="I236" s="130" t="s">
        <v>396</v>
      </c>
      <c r="J236" s="130" t="s">
        <v>399</v>
      </c>
      <c r="K236" s="130">
        <v>0</v>
      </c>
      <c r="L236" s="130" t="s">
        <v>415</v>
      </c>
      <c r="M236" s="132">
        <f t="shared" si="22"/>
        <v>0</v>
      </c>
      <c r="N236" s="132">
        <f t="shared" si="23"/>
        <v>0</v>
      </c>
      <c r="O236" s="119">
        <f t="shared" si="24"/>
        <v>0</v>
      </c>
      <c r="P236" s="119">
        <f t="shared" si="25"/>
        <v>0</v>
      </c>
    </row>
    <row r="237" spans="1:16" x14ac:dyDescent="0.2">
      <c r="A237" s="129">
        <v>41010020011</v>
      </c>
      <c r="B237" s="130" t="s">
        <v>316</v>
      </c>
      <c r="C237" s="131"/>
      <c r="D237" s="131"/>
      <c r="E237" s="131"/>
      <c r="F237" s="131"/>
      <c r="G237" s="131">
        <f t="shared" si="20"/>
        <v>0</v>
      </c>
      <c r="H237" s="131">
        <f t="shared" si="21"/>
        <v>0</v>
      </c>
      <c r="I237" s="130" t="s">
        <v>396</v>
      </c>
      <c r="J237" s="130" t="s">
        <v>12</v>
      </c>
      <c r="K237" s="130">
        <v>0</v>
      </c>
      <c r="L237" s="130" t="s">
        <v>407</v>
      </c>
      <c r="M237" s="132">
        <f t="shared" si="22"/>
        <v>0</v>
      </c>
      <c r="N237" s="132">
        <f t="shared" si="23"/>
        <v>0</v>
      </c>
      <c r="O237" s="119">
        <f t="shared" si="24"/>
        <v>0</v>
      </c>
      <c r="P237" s="119">
        <f t="shared" si="25"/>
        <v>0</v>
      </c>
    </row>
    <row r="238" spans="1:16" x14ac:dyDescent="0.2">
      <c r="A238" s="129">
        <v>41010020012</v>
      </c>
      <c r="B238" s="130" t="s">
        <v>317</v>
      </c>
      <c r="C238" s="131"/>
      <c r="D238" s="131"/>
      <c r="E238" s="131"/>
      <c r="F238" s="131"/>
      <c r="G238" s="131">
        <f t="shared" ref="G238:G257" si="26">IF(C238+E238-D238-F238 &gt;=0,C238+E238-D238-F238,0)</f>
        <v>0</v>
      </c>
      <c r="H238" s="131">
        <f t="shared" ref="H238:H257" si="27">IF(D238+F238-C238-E238&gt;=0,D238+F238-C238-E238,0)</f>
        <v>0</v>
      </c>
      <c r="I238" s="130" t="s">
        <v>396</v>
      </c>
      <c r="J238" s="130" t="s">
        <v>12</v>
      </c>
      <c r="K238" s="130">
        <v>0</v>
      </c>
      <c r="L238" s="130" t="s">
        <v>412</v>
      </c>
      <c r="M238" s="132">
        <f t="shared" si="22"/>
        <v>0</v>
      </c>
      <c r="N238" s="132">
        <f t="shared" si="23"/>
        <v>0</v>
      </c>
      <c r="O238" s="119">
        <f t="shared" si="24"/>
        <v>0</v>
      </c>
      <c r="P238" s="119">
        <f t="shared" si="25"/>
        <v>0</v>
      </c>
    </row>
    <row r="239" spans="1:16" x14ac:dyDescent="0.2">
      <c r="A239" s="129">
        <v>41010020013</v>
      </c>
      <c r="B239" s="130" t="s">
        <v>318</v>
      </c>
      <c r="C239" s="131"/>
      <c r="D239" s="131"/>
      <c r="E239" s="131"/>
      <c r="F239" s="131"/>
      <c r="G239" s="131">
        <f t="shared" si="26"/>
        <v>0</v>
      </c>
      <c r="H239" s="131">
        <f t="shared" si="27"/>
        <v>0</v>
      </c>
      <c r="I239" s="130" t="s">
        <v>396</v>
      </c>
      <c r="J239" s="130" t="s">
        <v>12</v>
      </c>
      <c r="K239" s="130">
        <v>0</v>
      </c>
      <c r="L239" s="130" t="s">
        <v>413</v>
      </c>
      <c r="M239" s="132">
        <f t="shared" si="22"/>
        <v>0</v>
      </c>
      <c r="N239" s="132">
        <f t="shared" si="23"/>
        <v>0</v>
      </c>
      <c r="O239" s="119">
        <f t="shared" si="24"/>
        <v>0</v>
      </c>
      <c r="P239" s="119">
        <f t="shared" si="25"/>
        <v>0</v>
      </c>
    </row>
    <row r="240" spans="1:16" x14ac:dyDescent="0.2">
      <c r="A240" s="129">
        <v>41010020014</v>
      </c>
      <c r="B240" s="130" t="s">
        <v>319</v>
      </c>
      <c r="C240" s="131"/>
      <c r="D240" s="131"/>
      <c r="E240" s="131"/>
      <c r="F240" s="131"/>
      <c r="G240" s="131">
        <f t="shared" si="26"/>
        <v>0</v>
      </c>
      <c r="H240" s="131">
        <f t="shared" si="27"/>
        <v>0</v>
      </c>
      <c r="I240" s="130" t="s">
        <v>396</v>
      </c>
      <c r="J240" s="130" t="s">
        <v>12</v>
      </c>
      <c r="K240" s="130">
        <v>0</v>
      </c>
      <c r="L240" s="130" t="s">
        <v>409</v>
      </c>
      <c r="M240" s="132">
        <f t="shared" si="22"/>
        <v>0</v>
      </c>
      <c r="N240" s="132">
        <f t="shared" si="23"/>
        <v>0</v>
      </c>
      <c r="O240" s="119">
        <f t="shared" si="24"/>
        <v>0</v>
      </c>
      <c r="P240" s="119">
        <f t="shared" si="25"/>
        <v>0</v>
      </c>
    </row>
    <row r="241" spans="1:16" x14ac:dyDescent="0.2">
      <c r="A241" s="129">
        <v>41010020015</v>
      </c>
      <c r="B241" s="130" t="s">
        <v>320</v>
      </c>
      <c r="C241" s="131"/>
      <c r="D241" s="131"/>
      <c r="E241" s="131"/>
      <c r="F241" s="131"/>
      <c r="G241" s="131">
        <f t="shared" si="26"/>
        <v>0</v>
      </c>
      <c r="H241" s="131">
        <f t="shared" si="27"/>
        <v>0</v>
      </c>
      <c r="I241" s="130" t="s">
        <v>396</v>
      </c>
      <c r="J241" s="130" t="s">
        <v>12</v>
      </c>
      <c r="K241" s="130">
        <v>0</v>
      </c>
      <c r="L241" s="130" t="s">
        <v>412</v>
      </c>
      <c r="M241" s="132">
        <f t="shared" si="22"/>
        <v>0</v>
      </c>
      <c r="N241" s="132">
        <f t="shared" si="23"/>
        <v>0</v>
      </c>
      <c r="O241" s="119">
        <f t="shared" si="24"/>
        <v>0</v>
      </c>
      <c r="P241" s="119">
        <f t="shared" si="25"/>
        <v>0</v>
      </c>
    </row>
    <row r="242" spans="1:16" x14ac:dyDescent="0.2">
      <c r="A242" s="129">
        <v>41020010001</v>
      </c>
      <c r="B242" s="130" t="s">
        <v>321</v>
      </c>
      <c r="C242" s="131"/>
      <c r="D242" s="131"/>
      <c r="E242" s="131"/>
      <c r="F242" s="131"/>
      <c r="G242" s="131">
        <f t="shared" si="26"/>
        <v>0</v>
      </c>
      <c r="H242" s="131">
        <f t="shared" si="27"/>
        <v>0</v>
      </c>
      <c r="I242" s="130" t="s">
        <v>396</v>
      </c>
      <c r="J242" s="130" t="s">
        <v>16</v>
      </c>
      <c r="K242" s="130">
        <v>0</v>
      </c>
      <c r="L242" s="130" t="s">
        <v>416</v>
      </c>
      <c r="M242" s="132">
        <f t="shared" si="22"/>
        <v>0</v>
      </c>
      <c r="N242" s="132">
        <f t="shared" si="23"/>
        <v>0</v>
      </c>
      <c r="O242" s="119">
        <f t="shared" si="24"/>
        <v>0</v>
      </c>
      <c r="P242" s="119">
        <f t="shared" si="25"/>
        <v>0</v>
      </c>
    </row>
    <row r="243" spans="1:16" x14ac:dyDescent="0.2">
      <c r="A243" s="129">
        <v>41020010002</v>
      </c>
      <c r="B243" s="130" t="s">
        <v>322</v>
      </c>
      <c r="C243" s="131"/>
      <c r="D243" s="131"/>
      <c r="E243" s="131"/>
      <c r="F243" s="131"/>
      <c r="G243" s="131">
        <f t="shared" si="26"/>
        <v>0</v>
      </c>
      <c r="H243" s="131">
        <f t="shared" si="27"/>
        <v>0</v>
      </c>
      <c r="I243" s="130" t="s">
        <v>396</v>
      </c>
      <c r="J243" s="130" t="s">
        <v>16</v>
      </c>
      <c r="K243" s="130">
        <v>0</v>
      </c>
      <c r="L243" s="130" t="s">
        <v>416</v>
      </c>
      <c r="M243" s="132">
        <f t="shared" si="22"/>
        <v>0</v>
      </c>
      <c r="N243" s="132">
        <f t="shared" si="23"/>
        <v>0</v>
      </c>
      <c r="O243" s="119">
        <f t="shared" si="24"/>
        <v>0</v>
      </c>
      <c r="P243" s="119">
        <f t="shared" si="25"/>
        <v>0</v>
      </c>
    </row>
    <row r="244" spans="1:16" x14ac:dyDescent="0.2">
      <c r="A244" s="129">
        <v>41020010003</v>
      </c>
      <c r="B244" s="130" t="s">
        <v>323</v>
      </c>
      <c r="C244" s="131"/>
      <c r="D244" s="131"/>
      <c r="E244" s="131"/>
      <c r="F244" s="131"/>
      <c r="G244" s="131">
        <f t="shared" si="26"/>
        <v>0</v>
      </c>
      <c r="H244" s="131">
        <f t="shared" si="27"/>
        <v>0</v>
      </c>
      <c r="I244" s="130" t="s">
        <v>396</v>
      </c>
      <c r="J244" s="130" t="s">
        <v>16</v>
      </c>
      <c r="K244" s="130">
        <v>0</v>
      </c>
      <c r="L244" s="130" t="s">
        <v>416</v>
      </c>
      <c r="M244" s="132">
        <f t="shared" si="22"/>
        <v>0</v>
      </c>
      <c r="N244" s="132">
        <f t="shared" si="23"/>
        <v>0</v>
      </c>
      <c r="O244" s="119">
        <f t="shared" si="24"/>
        <v>0</v>
      </c>
      <c r="P244" s="119">
        <f t="shared" si="25"/>
        <v>0</v>
      </c>
    </row>
    <row r="245" spans="1:16" x14ac:dyDescent="0.2">
      <c r="A245" s="129">
        <v>41020010004</v>
      </c>
      <c r="B245" s="130" t="s">
        <v>324</v>
      </c>
      <c r="C245" s="131"/>
      <c r="D245" s="131"/>
      <c r="E245" s="131"/>
      <c r="F245" s="131"/>
      <c r="G245" s="131">
        <f t="shared" si="26"/>
        <v>0</v>
      </c>
      <c r="H245" s="131">
        <f t="shared" si="27"/>
        <v>0</v>
      </c>
      <c r="I245" s="130" t="s">
        <v>396</v>
      </c>
      <c r="J245" s="130" t="s">
        <v>16</v>
      </c>
      <c r="K245" s="130">
        <v>0</v>
      </c>
      <c r="L245" s="130" t="s">
        <v>416</v>
      </c>
      <c r="M245" s="132">
        <f t="shared" si="22"/>
        <v>0</v>
      </c>
      <c r="N245" s="132">
        <f t="shared" si="23"/>
        <v>0</v>
      </c>
      <c r="O245" s="119">
        <f t="shared" si="24"/>
        <v>0</v>
      </c>
      <c r="P245" s="119">
        <f t="shared" si="25"/>
        <v>0</v>
      </c>
    </row>
    <row r="246" spans="1:16" x14ac:dyDescent="0.2">
      <c r="A246" s="129">
        <v>41020020001</v>
      </c>
      <c r="B246" s="130" t="s">
        <v>325</v>
      </c>
      <c r="C246" s="131"/>
      <c r="D246" s="131"/>
      <c r="E246" s="131"/>
      <c r="F246" s="131"/>
      <c r="G246" s="131">
        <f t="shared" si="26"/>
        <v>0</v>
      </c>
      <c r="H246" s="131">
        <f t="shared" si="27"/>
        <v>0</v>
      </c>
      <c r="I246" s="130" t="s">
        <v>396</v>
      </c>
      <c r="J246" s="130" t="s">
        <v>16</v>
      </c>
      <c r="K246" s="130">
        <v>0</v>
      </c>
      <c r="L246" s="130" t="s">
        <v>417</v>
      </c>
      <c r="M246" s="132">
        <f t="shared" si="22"/>
        <v>0</v>
      </c>
      <c r="N246" s="132">
        <f t="shared" si="23"/>
        <v>0</v>
      </c>
      <c r="O246" s="119">
        <f t="shared" si="24"/>
        <v>0</v>
      </c>
      <c r="P246" s="119">
        <f t="shared" si="25"/>
        <v>0</v>
      </c>
    </row>
    <row r="247" spans="1:16" x14ac:dyDescent="0.2">
      <c r="A247" s="129">
        <v>41020020002</v>
      </c>
      <c r="B247" s="130" t="s">
        <v>326</v>
      </c>
      <c r="C247" s="131"/>
      <c r="D247" s="131"/>
      <c r="E247" s="131"/>
      <c r="F247" s="131"/>
      <c r="G247" s="131">
        <f t="shared" si="26"/>
        <v>0</v>
      </c>
      <c r="H247" s="131">
        <f t="shared" si="27"/>
        <v>0</v>
      </c>
      <c r="I247" s="130" t="s">
        <v>396</v>
      </c>
      <c r="J247" s="130" t="s">
        <v>16</v>
      </c>
      <c r="K247" s="130">
        <v>0</v>
      </c>
      <c r="L247" s="130" t="s">
        <v>418</v>
      </c>
      <c r="M247" s="132">
        <f t="shared" si="22"/>
        <v>0</v>
      </c>
      <c r="N247" s="132">
        <f t="shared" si="23"/>
        <v>0</v>
      </c>
      <c r="O247" s="119">
        <f t="shared" si="24"/>
        <v>0</v>
      </c>
      <c r="P247" s="119">
        <f t="shared" si="25"/>
        <v>0</v>
      </c>
    </row>
    <row r="248" spans="1:16" x14ac:dyDescent="0.2">
      <c r="A248" s="129">
        <v>41020020003</v>
      </c>
      <c r="B248" s="130" t="s">
        <v>327</v>
      </c>
      <c r="C248" s="131"/>
      <c r="D248" s="131"/>
      <c r="E248" s="131"/>
      <c r="F248" s="131"/>
      <c r="G248" s="131">
        <f t="shared" si="26"/>
        <v>0</v>
      </c>
      <c r="H248" s="131">
        <f t="shared" si="27"/>
        <v>0</v>
      </c>
      <c r="I248" s="130" t="s">
        <v>396</v>
      </c>
      <c r="J248" s="130" t="s">
        <v>16</v>
      </c>
      <c r="K248" s="130">
        <v>0</v>
      </c>
      <c r="L248" s="130" t="s">
        <v>416</v>
      </c>
      <c r="M248" s="132">
        <f t="shared" si="22"/>
        <v>0</v>
      </c>
      <c r="N248" s="132">
        <f t="shared" si="23"/>
        <v>0</v>
      </c>
      <c r="O248" s="119">
        <f t="shared" si="24"/>
        <v>0</v>
      </c>
      <c r="P248" s="119">
        <f t="shared" si="25"/>
        <v>0</v>
      </c>
    </row>
    <row r="249" spans="1:16" x14ac:dyDescent="0.2">
      <c r="A249" s="129">
        <v>41020020004</v>
      </c>
      <c r="B249" s="130" t="s">
        <v>328</v>
      </c>
      <c r="C249" s="131"/>
      <c r="D249" s="131"/>
      <c r="E249" s="131"/>
      <c r="F249" s="131"/>
      <c r="G249" s="131">
        <f t="shared" si="26"/>
        <v>0</v>
      </c>
      <c r="H249" s="131">
        <f t="shared" si="27"/>
        <v>0</v>
      </c>
      <c r="I249" s="130" t="s">
        <v>396</v>
      </c>
      <c r="J249" s="130" t="s">
        <v>16</v>
      </c>
      <c r="K249" s="130">
        <v>0</v>
      </c>
      <c r="L249" s="130" t="s">
        <v>419</v>
      </c>
      <c r="M249" s="132">
        <f t="shared" si="22"/>
        <v>0</v>
      </c>
      <c r="N249" s="132">
        <f t="shared" si="23"/>
        <v>0</v>
      </c>
      <c r="O249" s="119">
        <f t="shared" si="24"/>
        <v>0</v>
      </c>
      <c r="P249" s="119">
        <f t="shared" si="25"/>
        <v>0</v>
      </c>
    </row>
    <row r="250" spans="1:16" x14ac:dyDescent="0.2">
      <c r="A250" s="129">
        <v>41030010001</v>
      </c>
      <c r="B250" s="130" t="s">
        <v>329</v>
      </c>
      <c r="C250" s="131"/>
      <c r="D250" s="131"/>
      <c r="E250" s="131"/>
      <c r="F250" s="131"/>
      <c r="G250" s="131">
        <f t="shared" si="26"/>
        <v>0</v>
      </c>
      <c r="H250" s="131">
        <f t="shared" si="27"/>
        <v>0</v>
      </c>
      <c r="I250" s="130" t="s">
        <v>396</v>
      </c>
      <c r="J250" s="130" t="s">
        <v>12</v>
      </c>
      <c r="K250" s="130">
        <v>0</v>
      </c>
      <c r="L250" s="130" t="s">
        <v>362</v>
      </c>
      <c r="M250" s="132">
        <f t="shared" si="22"/>
        <v>0</v>
      </c>
      <c r="N250" s="132">
        <f t="shared" si="23"/>
        <v>0</v>
      </c>
      <c r="O250" s="119">
        <f t="shared" si="24"/>
        <v>0</v>
      </c>
      <c r="P250" s="119">
        <f t="shared" si="25"/>
        <v>0</v>
      </c>
    </row>
    <row r="251" spans="1:16" x14ac:dyDescent="0.2">
      <c r="A251" s="129">
        <v>41040010001</v>
      </c>
      <c r="B251" s="130" t="s">
        <v>330</v>
      </c>
      <c r="C251" s="131"/>
      <c r="D251" s="131"/>
      <c r="E251" s="131"/>
      <c r="F251" s="131"/>
      <c r="G251" s="131">
        <f t="shared" si="26"/>
        <v>0</v>
      </c>
      <c r="H251" s="131">
        <f t="shared" si="27"/>
        <v>0</v>
      </c>
      <c r="I251" s="130" t="s">
        <v>396</v>
      </c>
      <c r="J251" s="130" t="s">
        <v>12</v>
      </c>
      <c r="K251" s="130">
        <v>0</v>
      </c>
      <c r="L251" s="130" t="s">
        <v>420</v>
      </c>
      <c r="M251" s="132">
        <f t="shared" si="22"/>
        <v>0</v>
      </c>
      <c r="N251" s="132">
        <f t="shared" si="23"/>
        <v>0</v>
      </c>
      <c r="O251" s="119">
        <f t="shared" si="24"/>
        <v>0</v>
      </c>
      <c r="P251" s="119">
        <f t="shared" si="25"/>
        <v>0</v>
      </c>
    </row>
    <row r="252" spans="1:16" x14ac:dyDescent="0.2">
      <c r="A252" s="129">
        <v>41040010002</v>
      </c>
      <c r="B252" s="130" t="s">
        <v>331</v>
      </c>
      <c r="C252" s="131"/>
      <c r="D252" s="131"/>
      <c r="E252" s="131"/>
      <c r="F252" s="131"/>
      <c r="G252" s="131">
        <f t="shared" si="26"/>
        <v>0</v>
      </c>
      <c r="H252" s="131">
        <f t="shared" si="27"/>
        <v>0</v>
      </c>
      <c r="I252" s="130" t="s">
        <v>396</v>
      </c>
      <c r="J252" s="130" t="s">
        <v>12</v>
      </c>
      <c r="K252" s="130">
        <v>0</v>
      </c>
      <c r="L252" s="130" t="s">
        <v>420</v>
      </c>
      <c r="M252" s="132">
        <f t="shared" si="22"/>
        <v>0</v>
      </c>
      <c r="N252" s="132">
        <f t="shared" si="23"/>
        <v>0</v>
      </c>
      <c r="O252" s="119">
        <f t="shared" si="24"/>
        <v>0</v>
      </c>
      <c r="P252" s="119">
        <f t="shared" si="25"/>
        <v>0</v>
      </c>
    </row>
    <row r="253" spans="1:16" x14ac:dyDescent="0.2">
      <c r="A253" s="129">
        <v>41040010003</v>
      </c>
      <c r="B253" s="130" t="s">
        <v>332</v>
      </c>
      <c r="C253" s="131"/>
      <c r="D253" s="131"/>
      <c r="E253" s="131"/>
      <c r="F253" s="131"/>
      <c r="G253" s="131">
        <f t="shared" si="26"/>
        <v>0</v>
      </c>
      <c r="H253" s="131">
        <f t="shared" si="27"/>
        <v>0</v>
      </c>
      <c r="I253" s="130" t="s">
        <v>396</v>
      </c>
      <c r="J253" s="130" t="s">
        <v>12</v>
      </c>
      <c r="K253" s="130">
        <v>0</v>
      </c>
      <c r="L253" s="130" t="s">
        <v>420</v>
      </c>
      <c r="M253" s="132">
        <f t="shared" si="22"/>
        <v>0</v>
      </c>
      <c r="N253" s="132">
        <f t="shared" si="23"/>
        <v>0</v>
      </c>
      <c r="O253" s="119">
        <f t="shared" si="24"/>
        <v>0</v>
      </c>
      <c r="P253" s="119">
        <f t="shared" si="25"/>
        <v>0</v>
      </c>
    </row>
    <row r="254" spans="1:16" x14ac:dyDescent="0.2">
      <c r="A254" s="129">
        <v>41040010004</v>
      </c>
      <c r="B254" s="130" t="s">
        <v>333</v>
      </c>
      <c r="C254" s="131"/>
      <c r="D254" s="131"/>
      <c r="E254" s="131"/>
      <c r="F254" s="131"/>
      <c r="G254" s="131">
        <f t="shared" si="26"/>
        <v>0</v>
      </c>
      <c r="H254" s="131">
        <f t="shared" si="27"/>
        <v>0</v>
      </c>
      <c r="I254" s="130" t="s">
        <v>396</v>
      </c>
      <c r="J254" s="130" t="s">
        <v>12</v>
      </c>
      <c r="K254" s="130">
        <v>0</v>
      </c>
      <c r="L254" s="130" t="s">
        <v>420</v>
      </c>
      <c r="M254" s="132">
        <f t="shared" si="22"/>
        <v>0</v>
      </c>
      <c r="N254" s="132">
        <f t="shared" si="23"/>
        <v>0</v>
      </c>
      <c r="O254" s="119">
        <f t="shared" si="24"/>
        <v>0</v>
      </c>
      <c r="P254" s="119">
        <f t="shared" si="25"/>
        <v>0</v>
      </c>
    </row>
    <row r="255" spans="1:16" x14ac:dyDescent="0.2">
      <c r="A255" s="129">
        <v>41040010005</v>
      </c>
      <c r="B255" s="130" t="s">
        <v>334</v>
      </c>
      <c r="C255" s="131"/>
      <c r="D255" s="131"/>
      <c r="E255" s="131"/>
      <c r="F255" s="131"/>
      <c r="G255" s="131">
        <f t="shared" si="26"/>
        <v>0</v>
      </c>
      <c r="H255" s="131">
        <f t="shared" si="27"/>
        <v>0</v>
      </c>
      <c r="I255" s="130" t="s">
        <v>396</v>
      </c>
      <c r="J255" s="130" t="s">
        <v>12</v>
      </c>
      <c r="K255" s="130">
        <v>0</v>
      </c>
      <c r="L255" s="130" t="s">
        <v>420</v>
      </c>
      <c r="M255" s="132">
        <f t="shared" si="22"/>
        <v>0</v>
      </c>
      <c r="N255" s="132">
        <f t="shared" si="23"/>
        <v>0</v>
      </c>
      <c r="O255" s="119">
        <f t="shared" si="24"/>
        <v>0</v>
      </c>
      <c r="P255" s="119">
        <f t="shared" si="25"/>
        <v>0</v>
      </c>
    </row>
    <row r="256" spans="1:16" x14ac:dyDescent="0.2">
      <c r="A256" s="129">
        <v>41040010006</v>
      </c>
      <c r="B256" s="130" t="s">
        <v>335</v>
      </c>
      <c r="C256" s="131"/>
      <c r="D256" s="131"/>
      <c r="E256" s="131"/>
      <c r="F256" s="131"/>
      <c r="G256" s="131">
        <f t="shared" si="26"/>
        <v>0</v>
      </c>
      <c r="H256" s="131">
        <f t="shared" si="27"/>
        <v>0</v>
      </c>
      <c r="I256" s="130" t="s">
        <v>396</v>
      </c>
      <c r="J256" s="130" t="s">
        <v>12</v>
      </c>
      <c r="K256" s="130">
        <v>0</v>
      </c>
      <c r="L256" s="130" t="s">
        <v>420</v>
      </c>
      <c r="M256" s="132">
        <f t="shared" si="22"/>
        <v>0</v>
      </c>
      <c r="N256" s="132">
        <f t="shared" si="23"/>
        <v>0</v>
      </c>
      <c r="O256" s="119">
        <f t="shared" si="24"/>
        <v>0</v>
      </c>
      <c r="P256" s="119">
        <f t="shared" si="25"/>
        <v>0</v>
      </c>
    </row>
    <row r="257" spans="1:16" x14ac:dyDescent="0.2">
      <c r="A257" s="129">
        <v>41040010007</v>
      </c>
      <c r="B257" s="130" t="s">
        <v>336</v>
      </c>
      <c r="C257" s="131"/>
      <c r="D257" s="131"/>
      <c r="E257" s="131"/>
      <c r="F257" s="131"/>
      <c r="G257" s="131">
        <f t="shared" si="26"/>
        <v>0</v>
      </c>
      <c r="H257" s="131">
        <f t="shared" si="27"/>
        <v>0</v>
      </c>
      <c r="I257" s="130" t="s">
        <v>396</v>
      </c>
      <c r="J257" s="130" t="s">
        <v>12</v>
      </c>
      <c r="K257" s="130">
        <v>0</v>
      </c>
      <c r="L257" s="130" t="s">
        <v>420</v>
      </c>
      <c r="M257" s="132">
        <f t="shared" si="22"/>
        <v>0</v>
      </c>
      <c r="N257" s="132">
        <f t="shared" si="23"/>
        <v>0</v>
      </c>
      <c r="O257" s="119">
        <f t="shared" si="24"/>
        <v>0</v>
      </c>
      <c r="P257" s="119">
        <f t="shared" si="25"/>
        <v>0</v>
      </c>
    </row>
    <row r="258" spans="1:16" x14ac:dyDescent="0.2">
      <c r="A258" s="145" t="s">
        <v>349</v>
      </c>
      <c r="B258" s="145"/>
      <c r="C258" s="137">
        <f>SUBTOTAL(9,C6:C257)</f>
        <v>217146</v>
      </c>
      <c r="D258" s="137">
        <f t="shared" ref="D258:P258" si="28">SUBTOTAL(9,D6:D257)</f>
        <v>217146.14</v>
      </c>
      <c r="E258" s="137">
        <f t="shared" si="28"/>
        <v>912062.17</v>
      </c>
      <c r="F258" s="137">
        <f t="shared" si="28"/>
        <v>912061.72</v>
      </c>
      <c r="G258" s="137">
        <f t="shared" si="28"/>
        <v>1129208.17</v>
      </c>
      <c r="H258" s="137">
        <f t="shared" si="28"/>
        <v>1129207.8599999999</v>
      </c>
      <c r="I258" s="138">
        <f t="shared" si="28"/>
        <v>0</v>
      </c>
      <c r="J258" s="138">
        <f t="shared" si="28"/>
        <v>0</v>
      </c>
      <c r="K258" s="138">
        <f t="shared" si="28"/>
        <v>0</v>
      </c>
      <c r="L258" s="138">
        <f t="shared" si="28"/>
        <v>0</v>
      </c>
      <c r="M258" s="139">
        <f t="shared" si="28"/>
        <v>0</v>
      </c>
      <c r="N258" s="139">
        <f t="shared" si="28"/>
        <v>0</v>
      </c>
      <c r="O258" s="139">
        <f t="shared" si="28"/>
        <v>912062</v>
      </c>
      <c r="P258" s="139">
        <f t="shared" si="28"/>
        <v>912062</v>
      </c>
    </row>
    <row r="259" spans="1:16" x14ac:dyDescent="0.2">
      <c r="A259" s="120"/>
      <c r="C259" s="122"/>
      <c r="D259" s="122"/>
      <c r="E259" s="122"/>
      <c r="F259" s="122"/>
      <c r="G259" s="122"/>
      <c r="H259" s="122"/>
      <c r="M259" s="123"/>
      <c r="N259" s="123"/>
    </row>
    <row r="260" spans="1:16" x14ac:dyDescent="0.2">
      <c r="A260" s="120"/>
      <c r="C260" s="122"/>
      <c r="D260" s="122"/>
      <c r="E260" s="122"/>
      <c r="F260" s="122"/>
      <c r="G260" s="122"/>
      <c r="H260" s="122"/>
      <c r="L260" s="116" t="s">
        <v>347</v>
      </c>
      <c r="M260" s="123">
        <v>912062</v>
      </c>
      <c r="N260" s="123"/>
    </row>
    <row r="261" spans="1:16" x14ac:dyDescent="0.2">
      <c r="A261" s="120"/>
      <c r="C261" s="122"/>
      <c r="D261" s="122"/>
      <c r="E261" s="122"/>
      <c r="F261" s="122"/>
      <c r="G261" s="122"/>
      <c r="H261" s="122"/>
      <c r="L261" s="116" t="s">
        <v>348</v>
      </c>
      <c r="M261" s="123">
        <v>-912062</v>
      </c>
      <c r="N261" s="123"/>
    </row>
    <row r="262" spans="1:16" x14ac:dyDescent="0.2">
      <c r="A262" s="120"/>
      <c r="C262" s="122"/>
      <c r="D262" s="122"/>
      <c r="E262" s="122"/>
      <c r="F262" s="122"/>
      <c r="G262" s="122"/>
      <c r="H262" s="122"/>
      <c r="M262" s="123">
        <f>SUBTOTAL(9,M260:M261)</f>
        <v>0</v>
      </c>
      <c r="N262" s="123"/>
    </row>
    <row r="263" spans="1:16" x14ac:dyDescent="0.2">
      <c r="C263" s="122"/>
      <c r="D263" s="122"/>
      <c r="E263" s="122"/>
      <c r="F263" s="122"/>
      <c r="G263" s="122"/>
      <c r="H263" s="122"/>
      <c r="M263" s="123"/>
      <c r="N263" s="123"/>
    </row>
    <row r="264" spans="1:16" x14ac:dyDescent="0.2">
      <c r="C264" s="122"/>
      <c r="D264" s="122"/>
      <c r="E264" s="122"/>
      <c r="F264" s="122"/>
      <c r="G264" s="122"/>
      <c r="H264" s="122"/>
      <c r="M264" s="123"/>
      <c r="N264" s="123"/>
    </row>
    <row r="265" spans="1:16" x14ac:dyDescent="0.2">
      <c r="C265" s="122"/>
      <c r="D265" s="122"/>
      <c r="E265" s="122"/>
      <c r="F265" s="122"/>
      <c r="G265" s="122"/>
      <c r="H265" s="122"/>
      <c r="M265" s="123"/>
      <c r="N265" s="123"/>
    </row>
    <row r="266" spans="1:16" x14ac:dyDescent="0.2">
      <c r="C266" s="122"/>
      <c r="D266" s="122"/>
      <c r="E266" s="122"/>
      <c r="F266" s="122"/>
      <c r="G266" s="122"/>
      <c r="H266" s="122"/>
      <c r="M266" s="123"/>
      <c r="N266" s="123"/>
    </row>
    <row r="267" spans="1:16" x14ac:dyDescent="0.2">
      <c r="C267" s="122"/>
      <c r="D267" s="122"/>
      <c r="E267" s="122"/>
      <c r="F267" s="122"/>
      <c r="G267" s="122"/>
      <c r="H267" s="122"/>
      <c r="M267" s="123"/>
      <c r="N267" s="123"/>
    </row>
    <row r="268" spans="1:16" x14ac:dyDescent="0.2">
      <c r="C268" s="122"/>
      <c r="D268" s="122"/>
      <c r="E268" s="122"/>
      <c r="F268" s="122"/>
      <c r="G268" s="122"/>
      <c r="H268" s="122"/>
      <c r="M268" s="123"/>
      <c r="N268" s="123"/>
    </row>
  </sheetData>
  <autoFilter ref="A6:P257" xr:uid="{00000000-0009-0000-0000-000000000000}"/>
  <mergeCells count="7">
    <mergeCell ref="A258:B258"/>
    <mergeCell ref="A1:H1"/>
    <mergeCell ref="A2:H2"/>
    <mergeCell ref="A4:B5"/>
    <mergeCell ref="C4:D4"/>
    <mergeCell ref="E4:F4"/>
    <mergeCell ref="G4:H4"/>
  </mergeCells>
  <conditionalFormatting sqref="M8:M11">
    <cfRule type="cellIs" dxfId="4" priority="5" operator="lessThan">
      <formula>0</formula>
    </cfRule>
  </conditionalFormatting>
  <conditionalFormatting sqref="M12:M122">
    <cfRule type="cellIs" dxfId="3" priority="4" operator="lessThan">
      <formula>0</formula>
    </cfRule>
  </conditionalFormatting>
  <conditionalFormatting sqref="M123:M126">
    <cfRule type="cellIs" dxfId="2" priority="3" operator="lessThan">
      <formula>0</formula>
    </cfRule>
  </conditionalFormatting>
  <conditionalFormatting sqref="M127:M257">
    <cfRule type="cellIs" dxfId="1" priority="2" operator="lessThan">
      <formula>0</formula>
    </cfRule>
  </conditionalFormatting>
  <conditionalFormatting sqref="M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rightToLeft="1" topLeftCell="A12" zoomScale="90" zoomScaleNormal="90" zoomScaleSheetLayoutView="130" zoomScalePageLayoutView="130" workbookViewId="0">
      <selection activeCell="B27" sqref="B27:G27"/>
    </sheetView>
  </sheetViews>
  <sheetFormatPr defaultColWidth="9.375" defaultRowHeight="20.25" x14ac:dyDescent="0.2"/>
  <cols>
    <col min="1" max="1" width="3.125" style="45" customWidth="1"/>
    <col min="2" max="2" width="28.375" style="45" customWidth="1"/>
    <col min="3" max="3" width="7.375" style="45" customWidth="1"/>
    <col min="4" max="4" width="2.375" style="45" customWidth="1"/>
    <col min="5" max="5" width="17.125" style="59" customWidth="1"/>
    <col min="6" max="6" width="3" style="59" customWidth="1"/>
    <col min="7" max="7" width="18" style="59" customWidth="1"/>
    <col min="8" max="8" width="3.25" style="45" customWidth="1"/>
    <col min="9" max="251" width="9.375" style="45"/>
    <col min="252" max="252" width="12.375" style="45" customWidth="1"/>
    <col min="253" max="253" width="31.875" style="45" customWidth="1"/>
    <col min="254" max="254" width="5" style="45" customWidth="1"/>
    <col min="255" max="255" width="1.875" style="45" customWidth="1"/>
    <col min="256" max="256" width="7.375" style="45" customWidth="1"/>
    <col min="257" max="257" width="2.375" style="45" customWidth="1"/>
    <col min="258" max="258" width="23" style="45" bestFit="1" customWidth="1"/>
    <col min="259" max="259" width="1.375" style="45" customWidth="1"/>
    <col min="260" max="260" width="23" style="45" bestFit="1" customWidth="1"/>
    <col min="261" max="261" width="1.375" style="45" customWidth="1"/>
    <col min="262" max="262" width="19.375" style="45" customWidth="1"/>
    <col min="263" max="263" width="29.375" style="45" customWidth="1"/>
    <col min="264" max="507" width="9.375" style="45"/>
    <col min="508" max="508" width="12.375" style="45" customWidth="1"/>
    <col min="509" max="509" width="31.875" style="45" customWidth="1"/>
    <col min="510" max="510" width="5" style="45" customWidth="1"/>
    <col min="511" max="511" width="1.875" style="45" customWidth="1"/>
    <col min="512" max="512" width="7.375" style="45" customWidth="1"/>
    <col min="513" max="513" width="2.375" style="45" customWidth="1"/>
    <col min="514" max="514" width="23" style="45" bestFit="1" customWidth="1"/>
    <col min="515" max="515" width="1.375" style="45" customWidth="1"/>
    <col min="516" max="516" width="23" style="45" bestFit="1" customWidth="1"/>
    <col min="517" max="517" width="1.375" style="45" customWidth="1"/>
    <col min="518" max="518" width="19.375" style="45" customWidth="1"/>
    <col min="519" max="519" width="29.375" style="45" customWidth="1"/>
    <col min="520" max="763" width="9.375" style="45"/>
    <col min="764" max="764" width="12.375" style="45" customWidth="1"/>
    <col min="765" max="765" width="31.875" style="45" customWidth="1"/>
    <col min="766" max="766" width="5" style="45" customWidth="1"/>
    <col min="767" max="767" width="1.875" style="45" customWidth="1"/>
    <col min="768" max="768" width="7.375" style="45" customWidth="1"/>
    <col min="769" max="769" width="2.375" style="45" customWidth="1"/>
    <col min="770" max="770" width="23" style="45" bestFit="1" customWidth="1"/>
    <col min="771" max="771" width="1.375" style="45" customWidth="1"/>
    <col min="772" max="772" width="23" style="45" bestFit="1" customWidth="1"/>
    <col min="773" max="773" width="1.375" style="45" customWidth="1"/>
    <col min="774" max="774" width="19.375" style="45" customWidth="1"/>
    <col min="775" max="775" width="29.375" style="45" customWidth="1"/>
    <col min="776" max="1019" width="9.375" style="45"/>
    <col min="1020" max="1020" width="12.375" style="45" customWidth="1"/>
    <col min="1021" max="1021" width="31.875" style="45" customWidth="1"/>
    <col min="1022" max="1022" width="5" style="45" customWidth="1"/>
    <col min="1023" max="1023" width="1.875" style="45" customWidth="1"/>
    <col min="1024" max="1024" width="7.375" style="45" customWidth="1"/>
    <col min="1025" max="1025" width="2.375" style="45" customWidth="1"/>
    <col min="1026" max="1026" width="23" style="45" bestFit="1" customWidth="1"/>
    <col min="1027" max="1027" width="1.375" style="45" customWidth="1"/>
    <col min="1028" max="1028" width="23" style="45" bestFit="1" customWidth="1"/>
    <col min="1029" max="1029" width="1.375" style="45" customWidth="1"/>
    <col min="1030" max="1030" width="19.375" style="45" customWidth="1"/>
    <col min="1031" max="1031" width="29.375" style="45" customWidth="1"/>
    <col min="1032" max="1275" width="9.375" style="45"/>
    <col min="1276" max="1276" width="12.375" style="45" customWidth="1"/>
    <col min="1277" max="1277" width="31.875" style="45" customWidth="1"/>
    <col min="1278" max="1278" width="5" style="45" customWidth="1"/>
    <col min="1279" max="1279" width="1.875" style="45" customWidth="1"/>
    <col min="1280" max="1280" width="7.375" style="45" customWidth="1"/>
    <col min="1281" max="1281" width="2.375" style="45" customWidth="1"/>
    <col min="1282" max="1282" width="23" style="45" bestFit="1" customWidth="1"/>
    <col min="1283" max="1283" width="1.375" style="45" customWidth="1"/>
    <col min="1284" max="1284" width="23" style="45" bestFit="1" customWidth="1"/>
    <col min="1285" max="1285" width="1.375" style="45" customWidth="1"/>
    <col min="1286" max="1286" width="19.375" style="45" customWidth="1"/>
    <col min="1287" max="1287" width="29.375" style="45" customWidth="1"/>
    <col min="1288" max="1531" width="9.375" style="45"/>
    <col min="1532" max="1532" width="12.375" style="45" customWidth="1"/>
    <col min="1533" max="1533" width="31.875" style="45" customWidth="1"/>
    <col min="1534" max="1534" width="5" style="45" customWidth="1"/>
    <col min="1535" max="1535" width="1.875" style="45" customWidth="1"/>
    <col min="1536" max="1536" width="7.375" style="45" customWidth="1"/>
    <col min="1537" max="1537" width="2.375" style="45" customWidth="1"/>
    <col min="1538" max="1538" width="23" style="45" bestFit="1" customWidth="1"/>
    <col min="1539" max="1539" width="1.375" style="45" customWidth="1"/>
    <col min="1540" max="1540" width="23" style="45" bestFit="1" customWidth="1"/>
    <col min="1541" max="1541" width="1.375" style="45" customWidth="1"/>
    <col min="1542" max="1542" width="19.375" style="45" customWidth="1"/>
    <col min="1543" max="1543" width="29.375" style="45" customWidth="1"/>
    <col min="1544" max="1787" width="9.375" style="45"/>
    <col min="1788" max="1788" width="12.375" style="45" customWidth="1"/>
    <col min="1789" max="1789" width="31.875" style="45" customWidth="1"/>
    <col min="1790" max="1790" width="5" style="45" customWidth="1"/>
    <col min="1791" max="1791" width="1.875" style="45" customWidth="1"/>
    <col min="1792" max="1792" width="7.375" style="45" customWidth="1"/>
    <col min="1793" max="1793" width="2.375" style="45" customWidth="1"/>
    <col min="1794" max="1794" width="23" style="45" bestFit="1" customWidth="1"/>
    <col min="1795" max="1795" width="1.375" style="45" customWidth="1"/>
    <col min="1796" max="1796" width="23" style="45" bestFit="1" customWidth="1"/>
    <col min="1797" max="1797" width="1.375" style="45" customWidth="1"/>
    <col min="1798" max="1798" width="19.375" style="45" customWidth="1"/>
    <col min="1799" max="1799" width="29.375" style="45" customWidth="1"/>
    <col min="1800" max="2043" width="9.375" style="45"/>
    <col min="2044" max="2044" width="12.375" style="45" customWidth="1"/>
    <col min="2045" max="2045" width="31.875" style="45" customWidth="1"/>
    <col min="2046" max="2046" width="5" style="45" customWidth="1"/>
    <col min="2047" max="2047" width="1.875" style="45" customWidth="1"/>
    <col min="2048" max="2048" width="7.375" style="45" customWidth="1"/>
    <col min="2049" max="2049" width="2.375" style="45" customWidth="1"/>
    <col min="2050" max="2050" width="23" style="45" bestFit="1" customWidth="1"/>
    <col min="2051" max="2051" width="1.375" style="45" customWidth="1"/>
    <col min="2052" max="2052" width="23" style="45" bestFit="1" customWidth="1"/>
    <col min="2053" max="2053" width="1.375" style="45" customWidth="1"/>
    <col min="2054" max="2054" width="19.375" style="45" customWidth="1"/>
    <col min="2055" max="2055" width="29.375" style="45" customWidth="1"/>
    <col min="2056" max="2299" width="9.375" style="45"/>
    <col min="2300" max="2300" width="12.375" style="45" customWidth="1"/>
    <col min="2301" max="2301" width="31.875" style="45" customWidth="1"/>
    <col min="2302" max="2302" width="5" style="45" customWidth="1"/>
    <col min="2303" max="2303" width="1.875" style="45" customWidth="1"/>
    <col min="2304" max="2304" width="7.375" style="45" customWidth="1"/>
    <col min="2305" max="2305" width="2.375" style="45" customWidth="1"/>
    <col min="2306" max="2306" width="23" style="45" bestFit="1" customWidth="1"/>
    <col min="2307" max="2307" width="1.375" style="45" customWidth="1"/>
    <col min="2308" max="2308" width="23" style="45" bestFit="1" customWidth="1"/>
    <col min="2309" max="2309" width="1.375" style="45" customWidth="1"/>
    <col min="2310" max="2310" width="19.375" style="45" customWidth="1"/>
    <col min="2311" max="2311" width="29.375" style="45" customWidth="1"/>
    <col min="2312" max="2555" width="9.375" style="45"/>
    <col min="2556" max="2556" width="12.375" style="45" customWidth="1"/>
    <col min="2557" max="2557" width="31.875" style="45" customWidth="1"/>
    <col min="2558" max="2558" width="5" style="45" customWidth="1"/>
    <col min="2559" max="2559" width="1.875" style="45" customWidth="1"/>
    <col min="2560" max="2560" width="7.375" style="45" customWidth="1"/>
    <col min="2561" max="2561" width="2.375" style="45" customWidth="1"/>
    <col min="2562" max="2562" width="23" style="45" bestFit="1" customWidth="1"/>
    <col min="2563" max="2563" width="1.375" style="45" customWidth="1"/>
    <col min="2564" max="2564" width="23" style="45" bestFit="1" customWidth="1"/>
    <col min="2565" max="2565" width="1.375" style="45" customWidth="1"/>
    <col min="2566" max="2566" width="19.375" style="45" customWidth="1"/>
    <col min="2567" max="2567" width="29.375" style="45" customWidth="1"/>
    <col min="2568" max="2811" width="9.375" style="45"/>
    <col min="2812" max="2812" width="12.375" style="45" customWidth="1"/>
    <col min="2813" max="2813" width="31.875" style="45" customWidth="1"/>
    <col min="2814" max="2814" width="5" style="45" customWidth="1"/>
    <col min="2815" max="2815" width="1.875" style="45" customWidth="1"/>
    <col min="2816" max="2816" width="7.375" style="45" customWidth="1"/>
    <col min="2817" max="2817" width="2.375" style="45" customWidth="1"/>
    <col min="2818" max="2818" width="23" style="45" bestFit="1" customWidth="1"/>
    <col min="2819" max="2819" width="1.375" style="45" customWidth="1"/>
    <col min="2820" max="2820" width="23" style="45" bestFit="1" customWidth="1"/>
    <col min="2821" max="2821" width="1.375" style="45" customWidth="1"/>
    <col min="2822" max="2822" width="19.375" style="45" customWidth="1"/>
    <col min="2823" max="2823" width="29.375" style="45" customWidth="1"/>
    <col min="2824" max="3067" width="9.375" style="45"/>
    <col min="3068" max="3068" width="12.375" style="45" customWidth="1"/>
    <col min="3069" max="3069" width="31.875" style="45" customWidth="1"/>
    <col min="3070" max="3070" width="5" style="45" customWidth="1"/>
    <col min="3071" max="3071" width="1.875" style="45" customWidth="1"/>
    <col min="3072" max="3072" width="7.375" style="45" customWidth="1"/>
    <col min="3073" max="3073" width="2.375" style="45" customWidth="1"/>
    <col min="3074" max="3074" width="23" style="45" bestFit="1" customWidth="1"/>
    <col min="3075" max="3075" width="1.375" style="45" customWidth="1"/>
    <col min="3076" max="3076" width="23" style="45" bestFit="1" customWidth="1"/>
    <col min="3077" max="3077" width="1.375" style="45" customWidth="1"/>
    <col min="3078" max="3078" width="19.375" style="45" customWidth="1"/>
    <col min="3079" max="3079" width="29.375" style="45" customWidth="1"/>
    <col min="3080" max="3323" width="9.375" style="45"/>
    <col min="3324" max="3324" width="12.375" style="45" customWidth="1"/>
    <col min="3325" max="3325" width="31.875" style="45" customWidth="1"/>
    <col min="3326" max="3326" width="5" style="45" customWidth="1"/>
    <col min="3327" max="3327" width="1.875" style="45" customWidth="1"/>
    <col min="3328" max="3328" width="7.375" style="45" customWidth="1"/>
    <col min="3329" max="3329" width="2.375" style="45" customWidth="1"/>
    <col min="3330" max="3330" width="23" style="45" bestFit="1" customWidth="1"/>
    <col min="3331" max="3331" width="1.375" style="45" customWidth="1"/>
    <col min="3332" max="3332" width="23" style="45" bestFit="1" customWidth="1"/>
    <col min="3333" max="3333" width="1.375" style="45" customWidth="1"/>
    <col min="3334" max="3334" width="19.375" style="45" customWidth="1"/>
    <col min="3335" max="3335" width="29.375" style="45" customWidth="1"/>
    <col min="3336" max="3579" width="9.375" style="45"/>
    <col min="3580" max="3580" width="12.375" style="45" customWidth="1"/>
    <col min="3581" max="3581" width="31.875" style="45" customWidth="1"/>
    <col min="3582" max="3582" width="5" style="45" customWidth="1"/>
    <col min="3583" max="3583" width="1.875" style="45" customWidth="1"/>
    <col min="3584" max="3584" width="7.375" style="45" customWidth="1"/>
    <col min="3585" max="3585" width="2.375" style="45" customWidth="1"/>
    <col min="3586" max="3586" width="23" style="45" bestFit="1" customWidth="1"/>
    <col min="3587" max="3587" width="1.375" style="45" customWidth="1"/>
    <col min="3588" max="3588" width="23" style="45" bestFit="1" customWidth="1"/>
    <col min="3589" max="3589" width="1.375" style="45" customWidth="1"/>
    <col min="3590" max="3590" width="19.375" style="45" customWidth="1"/>
    <col min="3591" max="3591" width="29.375" style="45" customWidth="1"/>
    <col min="3592" max="3835" width="9.375" style="45"/>
    <col min="3836" max="3836" width="12.375" style="45" customWidth="1"/>
    <col min="3837" max="3837" width="31.875" style="45" customWidth="1"/>
    <col min="3838" max="3838" width="5" style="45" customWidth="1"/>
    <col min="3839" max="3839" width="1.875" style="45" customWidth="1"/>
    <col min="3840" max="3840" width="7.375" style="45" customWidth="1"/>
    <col min="3841" max="3841" width="2.375" style="45" customWidth="1"/>
    <col min="3842" max="3842" width="23" style="45" bestFit="1" customWidth="1"/>
    <col min="3843" max="3843" width="1.375" style="45" customWidth="1"/>
    <col min="3844" max="3844" width="23" style="45" bestFit="1" customWidth="1"/>
    <col min="3845" max="3845" width="1.375" style="45" customWidth="1"/>
    <col min="3846" max="3846" width="19.375" style="45" customWidth="1"/>
    <col min="3847" max="3847" width="29.375" style="45" customWidth="1"/>
    <col min="3848" max="4091" width="9.375" style="45"/>
    <col min="4092" max="4092" width="12.375" style="45" customWidth="1"/>
    <col min="4093" max="4093" width="31.875" style="45" customWidth="1"/>
    <col min="4094" max="4094" width="5" style="45" customWidth="1"/>
    <col min="4095" max="4095" width="1.875" style="45" customWidth="1"/>
    <col min="4096" max="4096" width="7.375" style="45" customWidth="1"/>
    <col min="4097" max="4097" width="2.375" style="45" customWidth="1"/>
    <col min="4098" max="4098" width="23" style="45" bestFit="1" customWidth="1"/>
    <col min="4099" max="4099" width="1.375" style="45" customWidth="1"/>
    <col min="4100" max="4100" width="23" style="45" bestFit="1" customWidth="1"/>
    <col min="4101" max="4101" width="1.375" style="45" customWidth="1"/>
    <col min="4102" max="4102" width="19.375" style="45" customWidth="1"/>
    <col min="4103" max="4103" width="29.375" style="45" customWidth="1"/>
    <col min="4104" max="4347" width="9.375" style="45"/>
    <col min="4348" max="4348" width="12.375" style="45" customWidth="1"/>
    <col min="4349" max="4349" width="31.875" style="45" customWidth="1"/>
    <col min="4350" max="4350" width="5" style="45" customWidth="1"/>
    <col min="4351" max="4351" width="1.875" style="45" customWidth="1"/>
    <col min="4352" max="4352" width="7.375" style="45" customWidth="1"/>
    <col min="4353" max="4353" width="2.375" style="45" customWidth="1"/>
    <col min="4354" max="4354" width="23" style="45" bestFit="1" customWidth="1"/>
    <col min="4355" max="4355" width="1.375" style="45" customWidth="1"/>
    <col min="4356" max="4356" width="23" style="45" bestFit="1" customWidth="1"/>
    <col min="4357" max="4357" width="1.375" style="45" customWidth="1"/>
    <col min="4358" max="4358" width="19.375" style="45" customWidth="1"/>
    <col min="4359" max="4359" width="29.375" style="45" customWidth="1"/>
    <col min="4360" max="4603" width="9.375" style="45"/>
    <col min="4604" max="4604" width="12.375" style="45" customWidth="1"/>
    <col min="4605" max="4605" width="31.875" style="45" customWidth="1"/>
    <col min="4606" max="4606" width="5" style="45" customWidth="1"/>
    <col min="4607" max="4607" width="1.875" style="45" customWidth="1"/>
    <col min="4608" max="4608" width="7.375" style="45" customWidth="1"/>
    <col min="4609" max="4609" width="2.375" style="45" customWidth="1"/>
    <col min="4610" max="4610" width="23" style="45" bestFit="1" customWidth="1"/>
    <col min="4611" max="4611" width="1.375" style="45" customWidth="1"/>
    <col min="4612" max="4612" width="23" style="45" bestFit="1" customWidth="1"/>
    <col min="4613" max="4613" width="1.375" style="45" customWidth="1"/>
    <col min="4614" max="4614" width="19.375" style="45" customWidth="1"/>
    <col min="4615" max="4615" width="29.375" style="45" customWidth="1"/>
    <col min="4616" max="4859" width="9.375" style="45"/>
    <col min="4860" max="4860" width="12.375" style="45" customWidth="1"/>
    <col min="4861" max="4861" width="31.875" style="45" customWidth="1"/>
    <col min="4862" max="4862" width="5" style="45" customWidth="1"/>
    <col min="4863" max="4863" width="1.875" style="45" customWidth="1"/>
    <col min="4864" max="4864" width="7.375" style="45" customWidth="1"/>
    <col min="4865" max="4865" width="2.375" style="45" customWidth="1"/>
    <col min="4866" max="4866" width="23" style="45" bestFit="1" customWidth="1"/>
    <col min="4867" max="4867" width="1.375" style="45" customWidth="1"/>
    <col min="4868" max="4868" width="23" style="45" bestFit="1" customWidth="1"/>
    <col min="4869" max="4869" width="1.375" style="45" customWidth="1"/>
    <col min="4870" max="4870" width="19.375" style="45" customWidth="1"/>
    <col min="4871" max="4871" width="29.375" style="45" customWidth="1"/>
    <col min="4872" max="5115" width="9.375" style="45"/>
    <col min="5116" max="5116" width="12.375" style="45" customWidth="1"/>
    <col min="5117" max="5117" width="31.875" style="45" customWidth="1"/>
    <col min="5118" max="5118" width="5" style="45" customWidth="1"/>
    <col min="5119" max="5119" width="1.875" style="45" customWidth="1"/>
    <col min="5120" max="5120" width="7.375" style="45" customWidth="1"/>
    <col min="5121" max="5121" width="2.375" style="45" customWidth="1"/>
    <col min="5122" max="5122" width="23" style="45" bestFit="1" customWidth="1"/>
    <col min="5123" max="5123" width="1.375" style="45" customWidth="1"/>
    <col min="5124" max="5124" width="23" style="45" bestFit="1" customWidth="1"/>
    <col min="5125" max="5125" width="1.375" style="45" customWidth="1"/>
    <col min="5126" max="5126" width="19.375" style="45" customWidth="1"/>
    <col min="5127" max="5127" width="29.375" style="45" customWidth="1"/>
    <col min="5128" max="5371" width="9.375" style="45"/>
    <col min="5372" max="5372" width="12.375" style="45" customWidth="1"/>
    <col min="5373" max="5373" width="31.875" style="45" customWidth="1"/>
    <col min="5374" max="5374" width="5" style="45" customWidth="1"/>
    <col min="5375" max="5375" width="1.875" style="45" customWidth="1"/>
    <col min="5376" max="5376" width="7.375" style="45" customWidth="1"/>
    <col min="5377" max="5377" width="2.375" style="45" customWidth="1"/>
    <col min="5378" max="5378" width="23" style="45" bestFit="1" customWidth="1"/>
    <col min="5379" max="5379" width="1.375" style="45" customWidth="1"/>
    <col min="5380" max="5380" width="23" style="45" bestFit="1" customWidth="1"/>
    <col min="5381" max="5381" width="1.375" style="45" customWidth="1"/>
    <col min="5382" max="5382" width="19.375" style="45" customWidth="1"/>
    <col min="5383" max="5383" width="29.375" style="45" customWidth="1"/>
    <col min="5384" max="5627" width="9.375" style="45"/>
    <col min="5628" max="5628" width="12.375" style="45" customWidth="1"/>
    <col min="5629" max="5629" width="31.875" style="45" customWidth="1"/>
    <col min="5630" max="5630" width="5" style="45" customWidth="1"/>
    <col min="5631" max="5631" width="1.875" style="45" customWidth="1"/>
    <col min="5632" max="5632" width="7.375" style="45" customWidth="1"/>
    <col min="5633" max="5633" width="2.375" style="45" customWidth="1"/>
    <col min="5634" max="5634" width="23" style="45" bestFit="1" customWidth="1"/>
    <col min="5635" max="5635" width="1.375" style="45" customWidth="1"/>
    <col min="5636" max="5636" width="23" style="45" bestFit="1" customWidth="1"/>
    <col min="5637" max="5637" width="1.375" style="45" customWidth="1"/>
    <col min="5638" max="5638" width="19.375" style="45" customWidth="1"/>
    <col min="5639" max="5639" width="29.375" style="45" customWidth="1"/>
    <col min="5640" max="5883" width="9.375" style="45"/>
    <col min="5884" max="5884" width="12.375" style="45" customWidth="1"/>
    <col min="5885" max="5885" width="31.875" style="45" customWidth="1"/>
    <col min="5886" max="5886" width="5" style="45" customWidth="1"/>
    <col min="5887" max="5887" width="1.875" style="45" customWidth="1"/>
    <col min="5888" max="5888" width="7.375" style="45" customWidth="1"/>
    <col min="5889" max="5889" width="2.375" style="45" customWidth="1"/>
    <col min="5890" max="5890" width="23" style="45" bestFit="1" customWidth="1"/>
    <col min="5891" max="5891" width="1.375" style="45" customWidth="1"/>
    <col min="5892" max="5892" width="23" style="45" bestFit="1" customWidth="1"/>
    <col min="5893" max="5893" width="1.375" style="45" customWidth="1"/>
    <col min="5894" max="5894" width="19.375" style="45" customWidth="1"/>
    <col min="5895" max="5895" width="29.375" style="45" customWidth="1"/>
    <col min="5896" max="6139" width="9.375" style="45"/>
    <col min="6140" max="6140" width="12.375" style="45" customWidth="1"/>
    <col min="6141" max="6141" width="31.875" style="45" customWidth="1"/>
    <col min="6142" max="6142" width="5" style="45" customWidth="1"/>
    <col min="6143" max="6143" width="1.875" style="45" customWidth="1"/>
    <col min="6144" max="6144" width="7.375" style="45" customWidth="1"/>
    <col min="6145" max="6145" width="2.375" style="45" customWidth="1"/>
    <col min="6146" max="6146" width="23" style="45" bestFit="1" customWidth="1"/>
    <col min="6147" max="6147" width="1.375" style="45" customWidth="1"/>
    <col min="6148" max="6148" width="23" style="45" bestFit="1" customWidth="1"/>
    <col min="6149" max="6149" width="1.375" style="45" customWidth="1"/>
    <col min="6150" max="6150" width="19.375" style="45" customWidth="1"/>
    <col min="6151" max="6151" width="29.375" style="45" customWidth="1"/>
    <col min="6152" max="6395" width="9.375" style="45"/>
    <col min="6396" max="6396" width="12.375" style="45" customWidth="1"/>
    <col min="6397" max="6397" width="31.875" style="45" customWidth="1"/>
    <col min="6398" max="6398" width="5" style="45" customWidth="1"/>
    <col min="6399" max="6399" width="1.875" style="45" customWidth="1"/>
    <col min="6400" max="6400" width="7.375" style="45" customWidth="1"/>
    <col min="6401" max="6401" width="2.375" style="45" customWidth="1"/>
    <col min="6402" max="6402" width="23" style="45" bestFit="1" customWidth="1"/>
    <col min="6403" max="6403" width="1.375" style="45" customWidth="1"/>
    <col min="6404" max="6404" width="23" style="45" bestFit="1" customWidth="1"/>
    <col min="6405" max="6405" width="1.375" style="45" customWidth="1"/>
    <col min="6406" max="6406" width="19.375" style="45" customWidth="1"/>
    <col min="6407" max="6407" width="29.375" style="45" customWidth="1"/>
    <col min="6408" max="6651" width="9.375" style="45"/>
    <col min="6652" max="6652" width="12.375" style="45" customWidth="1"/>
    <col min="6653" max="6653" width="31.875" style="45" customWidth="1"/>
    <col min="6654" max="6654" width="5" style="45" customWidth="1"/>
    <col min="6655" max="6655" width="1.875" style="45" customWidth="1"/>
    <col min="6656" max="6656" width="7.375" style="45" customWidth="1"/>
    <col min="6657" max="6657" width="2.375" style="45" customWidth="1"/>
    <col min="6658" max="6658" width="23" style="45" bestFit="1" customWidth="1"/>
    <col min="6659" max="6659" width="1.375" style="45" customWidth="1"/>
    <col min="6660" max="6660" width="23" style="45" bestFit="1" customWidth="1"/>
    <col min="6661" max="6661" width="1.375" style="45" customWidth="1"/>
    <col min="6662" max="6662" width="19.375" style="45" customWidth="1"/>
    <col min="6663" max="6663" width="29.375" style="45" customWidth="1"/>
    <col min="6664" max="6907" width="9.375" style="45"/>
    <col min="6908" max="6908" width="12.375" style="45" customWidth="1"/>
    <col min="6909" max="6909" width="31.875" style="45" customWidth="1"/>
    <col min="6910" max="6910" width="5" style="45" customWidth="1"/>
    <col min="6911" max="6911" width="1.875" style="45" customWidth="1"/>
    <col min="6912" max="6912" width="7.375" style="45" customWidth="1"/>
    <col min="6913" max="6913" width="2.375" style="45" customWidth="1"/>
    <col min="6914" max="6914" width="23" style="45" bestFit="1" customWidth="1"/>
    <col min="6915" max="6915" width="1.375" style="45" customWidth="1"/>
    <col min="6916" max="6916" width="23" style="45" bestFit="1" customWidth="1"/>
    <col min="6917" max="6917" width="1.375" style="45" customWidth="1"/>
    <col min="6918" max="6918" width="19.375" style="45" customWidth="1"/>
    <col min="6919" max="6919" width="29.375" style="45" customWidth="1"/>
    <col min="6920" max="7163" width="9.375" style="45"/>
    <col min="7164" max="7164" width="12.375" style="45" customWidth="1"/>
    <col min="7165" max="7165" width="31.875" style="45" customWidth="1"/>
    <col min="7166" max="7166" width="5" style="45" customWidth="1"/>
    <col min="7167" max="7167" width="1.875" style="45" customWidth="1"/>
    <col min="7168" max="7168" width="7.375" style="45" customWidth="1"/>
    <col min="7169" max="7169" width="2.375" style="45" customWidth="1"/>
    <col min="7170" max="7170" width="23" style="45" bestFit="1" customWidth="1"/>
    <col min="7171" max="7171" width="1.375" style="45" customWidth="1"/>
    <col min="7172" max="7172" width="23" style="45" bestFit="1" customWidth="1"/>
    <col min="7173" max="7173" width="1.375" style="45" customWidth="1"/>
    <col min="7174" max="7174" width="19.375" style="45" customWidth="1"/>
    <col min="7175" max="7175" width="29.375" style="45" customWidth="1"/>
    <col min="7176" max="7419" width="9.375" style="45"/>
    <col min="7420" max="7420" width="12.375" style="45" customWidth="1"/>
    <col min="7421" max="7421" width="31.875" style="45" customWidth="1"/>
    <col min="7422" max="7422" width="5" style="45" customWidth="1"/>
    <col min="7423" max="7423" width="1.875" style="45" customWidth="1"/>
    <col min="7424" max="7424" width="7.375" style="45" customWidth="1"/>
    <col min="7425" max="7425" width="2.375" style="45" customWidth="1"/>
    <col min="7426" max="7426" width="23" style="45" bestFit="1" customWidth="1"/>
    <col min="7427" max="7427" width="1.375" style="45" customWidth="1"/>
    <col min="7428" max="7428" width="23" style="45" bestFit="1" customWidth="1"/>
    <col min="7429" max="7429" width="1.375" style="45" customWidth="1"/>
    <col min="7430" max="7430" width="19.375" style="45" customWidth="1"/>
    <col min="7431" max="7431" width="29.375" style="45" customWidth="1"/>
    <col min="7432" max="7675" width="9.375" style="45"/>
    <col min="7676" max="7676" width="12.375" style="45" customWidth="1"/>
    <col min="7677" max="7677" width="31.875" style="45" customWidth="1"/>
    <col min="7678" max="7678" width="5" style="45" customWidth="1"/>
    <col min="7679" max="7679" width="1.875" style="45" customWidth="1"/>
    <col min="7680" max="7680" width="7.375" style="45" customWidth="1"/>
    <col min="7681" max="7681" width="2.375" style="45" customWidth="1"/>
    <col min="7682" max="7682" width="23" style="45" bestFit="1" customWidth="1"/>
    <col min="7683" max="7683" width="1.375" style="45" customWidth="1"/>
    <col min="7684" max="7684" width="23" style="45" bestFit="1" customWidth="1"/>
    <col min="7685" max="7685" width="1.375" style="45" customWidth="1"/>
    <col min="7686" max="7686" width="19.375" style="45" customWidth="1"/>
    <col min="7687" max="7687" width="29.375" style="45" customWidth="1"/>
    <col min="7688" max="7931" width="9.375" style="45"/>
    <col min="7932" max="7932" width="12.375" style="45" customWidth="1"/>
    <col min="7933" max="7933" width="31.875" style="45" customWidth="1"/>
    <col min="7934" max="7934" width="5" style="45" customWidth="1"/>
    <col min="7935" max="7935" width="1.875" style="45" customWidth="1"/>
    <col min="7936" max="7936" width="7.375" style="45" customWidth="1"/>
    <col min="7937" max="7937" width="2.375" style="45" customWidth="1"/>
    <col min="7938" max="7938" width="23" style="45" bestFit="1" customWidth="1"/>
    <col min="7939" max="7939" width="1.375" style="45" customWidth="1"/>
    <col min="7940" max="7940" width="23" style="45" bestFit="1" customWidth="1"/>
    <col min="7941" max="7941" width="1.375" style="45" customWidth="1"/>
    <col min="7942" max="7942" width="19.375" style="45" customWidth="1"/>
    <col min="7943" max="7943" width="29.375" style="45" customWidth="1"/>
    <col min="7944" max="8187" width="9.375" style="45"/>
    <col min="8188" max="8188" width="12.375" style="45" customWidth="1"/>
    <col min="8189" max="8189" width="31.875" style="45" customWidth="1"/>
    <col min="8190" max="8190" width="5" style="45" customWidth="1"/>
    <col min="8191" max="8191" width="1.875" style="45" customWidth="1"/>
    <col min="8192" max="8192" width="7.375" style="45" customWidth="1"/>
    <col min="8193" max="8193" width="2.375" style="45" customWidth="1"/>
    <col min="8194" max="8194" width="23" style="45" bestFit="1" customWidth="1"/>
    <col min="8195" max="8195" width="1.375" style="45" customWidth="1"/>
    <col min="8196" max="8196" width="23" style="45" bestFit="1" customWidth="1"/>
    <col min="8197" max="8197" width="1.375" style="45" customWidth="1"/>
    <col min="8198" max="8198" width="19.375" style="45" customWidth="1"/>
    <col min="8199" max="8199" width="29.375" style="45" customWidth="1"/>
    <col min="8200" max="8443" width="9.375" style="45"/>
    <col min="8444" max="8444" width="12.375" style="45" customWidth="1"/>
    <col min="8445" max="8445" width="31.875" style="45" customWidth="1"/>
    <col min="8446" max="8446" width="5" style="45" customWidth="1"/>
    <col min="8447" max="8447" width="1.875" style="45" customWidth="1"/>
    <col min="8448" max="8448" width="7.375" style="45" customWidth="1"/>
    <col min="8449" max="8449" width="2.375" style="45" customWidth="1"/>
    <col min="8450" max="8450" width="23" style="45" bestFit="1" customWidth="1"/>
    <col min="8451" max="8451" width="1.375" style="45" customWidth="1"/>
    <col min="8452" max="8452" width="23" style="45" bestFit="1" customWidth="1"/>
    <col min="8453" max="8453" width="1.375" style="45" customWidth="1"/>
    <col min="8454" max="8454" width="19.375" style="45" customWidth="1"/>
    <col min="8455" max="8455" width="29.375" style="45" customWidth="1"/>
    <col min="8456" max="8699" width="9.375" style="45"/>
    <col min="8700" max="8700" width="12.375" style="45" customWidth="1"/>
    <col min="8701" max="8701" width="31.875" style="45" customWidth="1"/>
    <col min="8702" max="8702" width="5" style="45" customWidth="1"/>
    <col min="8703" max="8703" width="1.875" style="45" customWidth="1"/>
    <col min="8704" max="8704" width="7.375" style="45" customWidth="1"/>
    <col min="8705" max="8705" width="2.375" style="45" customWidth="1"/>
    <col min="8706" max="8706" width="23" style="45" bestFit="1" customWidth="1"/>
    <col min="8707" max="8707" width="1.375" style="45" customWidth="1"/>
    <col min="8708" max="8708" width="23" style="45" bestFit="1" customWidth="1"/>
    <col min="8709" max="8709" width="1.375" style="45" customWidth="1"/>
    <col min="8710" max="8710" width="19.375" style="45" customWidth="1"/>
    <col min="8711" max="8711" width="29.375" style="45" customWidth="1"/>
    <col min="8712" max="8955" width="9.375" style="45"/>
    <col min="8956" max="8956" width="12.375" style="45" customWidth="1"/>
    <col min="8957" max="8957" width="31.875" style="45" customWidth="1"/>
    <col min="8958" max="8958" width="5" style="45" customWidth="1"/>
    <col min="8959" max="8959" width="1.875" style="45" customWidth="1"/>
    <col min="8960" max="8960" width="7.375" style="45" customWidth="1"/>
    <col min="8961" max="8961" width="2.375" style="45" customWidth="1"/>
    <col min="8962" max="8962" width="23" style="45" bestFit="1" customWidth="1"/>
    <col min="8963" max="8963" width="1.375" style="45" customWidth="1"/>
    <col min="8964" max="8964" width="23" style="45" bestFit="1" customWidth="1"/>
    <col min="8965" max="8965" width="1.375" style="45" customWidth="1"/>
    <col min="8966" max="8966" width="19.375" style="45" customWidth="1"/>
    <col min="8967" max="8967" width="29.375" style="45" customWidth="1"/>
    <col min="8968" max="9211" width="9.375" style="45"/>
    <col min="9212" max="9212" width="12.375" style="45" customWidth="1"/>
    <col min="9213" max="9213" width="31.875" style="45" customWidth="1"/>
    <col min="9214" max="9214" width="5" style="45" customWidth="1"/>
    <col min="9215" max="9215" width="1.875" style="45" customWidth="1"/>
    <col min="9216" max="9216" width="7.375" style="45" customWidth="1"/>
    <col min="9217" max="9217" width="2.375" style="45" customWidth="1"/>
    <col min="9218" max="9218" width="23" style="45" bestFit="1" customWidth="1"/>
    <col min="9219" max="9219" width="1.375" style="45" customWidth="1"/>
    <col min="9220" max="9220" width="23" style="45" bestFit="1" customWidth="1"/>
    <col min="9221" max="9221" width="1.375" style="45" customWidth="1"/>
    <col min="9222" max="9222" width="19.375" style="45" customWidth="1"/>
    <col min="9223" max="9223" width="29.375" style="45" customWidth="1"/>
    <col min="9224" max="9467" width="9.375" style="45"/>
    <col min="9468" max="9468" width="12.375" style="45" customWidth="1"/>
    <col min="9469" max="9469" width="31.875" style="45" customWidth="1"/>
    <col min="9470" max="9470" width="5" style="45" customWidth="1"/>
    <col min="9471" max="9471" width="1.875" style="45" customWidth="1"/>
    <col min="9472" max="9472" width="7.375" style="45" customWidth="1"/>
    <col min="9473" max="9473" width="2.375" style="45" customWidth="1"/>
    <col min="9474" max="9474" width="23" style="45" bestFit="1" customWidth="1"/>
    <col min="9475" max="9475" width="1.375" style="45" customWidth="1"/>
    <col min="9476" max="9476" width="23" style="45" bestFit="1" customWidth="1"/>
    <col min="9477" max="9477" width="1.375" style="45" customWidth="1"/>
    <col min="9478" max="9478" width="19.375" style="45" customWidth="1"/>
    <col min="9479" max="9479" width="29.375" style="45" customWidth="1"/>
    <col min="9480" max="9723" width="9.375" style="45"/>
    <col min="9724" max="9724" width="12.375" style="45" customWidth="1"/>
    <col min="9725" max="9725" width="31.875" style="45" customWidth="1"/>
    <col min="9726" max="9726" width="5" style="45" customWidth="1"/>
    <col min="9727" max="9727" width="1.875" style="45" customWidth="1"/>
    <col min="9728" max="9728" width="7.375" style="45" customWidth="1"/>
    <col min="9729" max="9729" width="2.375" style="45" customWidth="1"/>
    <col min="9730" max="9730" width="23" style="45" bestFit="1" customWidth="1"/>
    <col min="9731" max="9731" width="1.375" style="45" customWidth="1"/>
    <col min="9732" max="9732" width="23" style="45" bestFit="1" customWidth="1"/>
    <col min="9733" max="9733" width="1.375" style="45" customWidth="1"/>
    <col min="9734" max="9734" width="19.375" style="45" customWidth="1"/>
    <col min="9735" max="9735" width="29.375" style="45" customWidth="1"/>
    <col min="9736" max="9979" width="9.375" style="45"/>
    <col min="9980" max="9980" width="12.375" style="45" customWidth="1"/>
    <col min="9981" max="9981" width="31.875" style="45" customWidth="1"/>
    <col min="9982" max="9982" width="5" style="45" customWidth="1"/>
    <col min="9983" max="9983" width="1.875" style="45" customWidth="1"/>
    <col min="9984" max="9984" width="7.375" style="45" customWidth="1"/>
    <col min="9985" max="9985" width="2.375" style="45" customWidth="1"/>
    <col min="9986" max="9986" width="23" style="45" bestFit="1" customWidth="1"/>
    <col min="9987" max="9987" width="1.375" style="45" customWidth="1"/>
    <col min="9988" max="9988" width="23" style="45" bestFit="1" customWidth="1"/>
    <col min="9989" max="9989" width="1.375" style="45" customWidth="1"/>
    <col min="9990" max="9990" width="19.375" style="45" customWidth="1"/>
    <col min="9991" max="9991" width="29.375" style="45" customWidth="1"/>
    <col min="9992" max="10235" width="9.375" style="45"/>
    <col min="10236" max="10236" width="12.375" style="45" customWidth="1"/>
    <col min="10237" max="10237" width="31.875" style="45" customWidth="1"/>
    <col min="10238" max="10238" width="5" style="45" customWidth="1"/>
    <col min="10239" max="10239" width="1.875" style="45" customWidth="1"/>
    <col min="10240" max="10240" width="7.375" style="45" customWidth="1"/>
    <col min="10241" max="10241" width="2.375" style="45" customWidth="1"/>
    <col min="10242" max="10242" width="23" style="45" bestFit="1" customWidth="1"/>
    <col min="10243" max="10243" width="1.375" style="45" customWidth="1"/>
    <col min="10244" max="10244" width="23" style="45" bestFit="1" customWidth="1"/>
    <col min="10245" max="10245" width="1.375" style="45" customWidth="1"/>
    <col min="10246" max="10246" width="19.375" style="45" customWidth="1"/>
    <col min="10247" max="10247" width="29.375" style="45" customWidth="1"/>
    <col min="10248" max="10491" width="9.375" style="45"/>
    <col min="10492" max="10492" width="12.375" style="45" customWidth="1"/>
    <col min="10493" max="10493" width="31.875" style="45" customWidth="1"/>
    <col min="10494" max="10494" width="5" style="45" customWidth="1"/>
    <col min="10495" max="10495" width="1.875" style="45" customWidth="1"/>
    <col min="10496" max="10496" width="7.375" style="45" customWidth="1"/>
    <col min="10497" max="10497" width="2.375" style="45" customWidth="1"/>
    <col min="10498" max="10498" width="23" style="45" bestFit="1" customWidth="1"/>
    <col min="10499" max="10499" width="1.375" style="45" customWidth="1"/>
    <col min="10500" max="10500" width="23" style="45" bestFit="1" customWidth="1"/>
    <col min="10501" max="10501" width="1.375" style="45" customWidth="1"/>
    <col min="10502" max="10502" width="19.375" style="45" customWidth="1"/>
    <col min="10503" max="10503" width="29.375" style="45" customWidth="1"/>
    <col min="10504" max="10747" width="9.375" style="45"/>
    <col min="10748" max="10748" width="12.375" style="45" customWidth="1"/>
    <col min="10749" max="10749" width="31.875" style="45" customWidth="1"/>
    <col min="10750" max="10750" width="5" style="45" customWidth="1"/>
    <col min="10751" max="10751" width="1.875" style="45" customWidth="1"/>
    <col min="10752" max="10752" width="7.375" style="45" customWidth="1"/>
    <col min="10753" max="10753" width="2.375" style="45" customWidth="1"/>
    <col min="10754" max="10754" width="23" style="45" bestFit="1" customWidth="1"/>
    <col min="10755" max="10755" width="1.375" style="45" customWidth="1"/>
    <col min="10756" max="10756" width="23" style="45" bestFit="1" customWidth="1"/>
    <col min="10757" max="10757" width="1.375" style="45" customWidth="1"/>
    <col min="10758" max="10758" width="19.375" style="45" customWidth="1"/>
    <col min="10759" max="10759" width="29.375" style="45" customWidth="1"/>
    <col min="10760" max="11003" width="9.375" style="45"/>
    <col min="11004" max="11004" width="12.375" style="45" customWidth="1"/>
    <col min="11005" max="11005" width="31.875" style="45" customWidth="1"/>
    <col min="11006" max="11006" width="5" style="45" customWidth="1"/>
    <col min="11007" max="11007" width="1.875" style="45" customWidth="1"/>
    <col min="11008" max="11008" width="7.375" style="45" customWidth="1"/>
    <col min="11009" max="11009" width="2.375" style="45" customWidth="1"/>
    <col min="11010" max="11010" width="23" style="45" bestFit="1" customWidth="1"/>
    <col min="11011" max="11011" width="1.375" style="45" customWidth="1"/>
    <col min="11012" max="11012" width="23" style="45" bestFit="1" customWidth="1"/>
    <col min="11013" max="11013" width="1.375" style="45" customWidth="1"/>
    <col min="11014" max="11014" width="19.375" style="45" customWidth="1"/>
    <col min="11015" max="11015" width="29.375" style="45" customWidth="1"/>
    <col min="11016" max="11259" width="9.375" style="45"/>
    <col min="11260" max="11260" width="12.375" style="45" customWidth="1"/>
    <col min="11261" max="11261" width="31.875" style="45" customWidth="1"/>
    <col min="11262" max="11262" width="5" style="45" customWidth="1"/>
    <col min="11263" max="11263" width="1.875" style="45" customWidth="1"/>
    <col min="11264" max="11264" width="7.375" style="45" customWidth="1"/>
    <col min="11265" max="11265" width="2.375" style="45" customWidth="1"/>
    <col min="11266" max="11266" width="23" style="45" bestFit="1" customWidth="1"/>
    <col min="11267" max="11267" width="1.375" style="45" customWidth="1"/>
    <col min="11268" max="11268" width="23" style="45" bestFit="1" customWidth="1"/>
    <col min="11269" max="11269" width="1.375" style="45" customWidth="1"/>
    <col min="11270" max="11270" width="19.375" style="45" customWidth="1"/>
    <col min="11271" max="11271" width="29.375" style="45" customWidth="1"/>
    <col min="11272" max="11515" width="9.375" style="45"/>
    <col min="11516" max="11516" width="12.375" style="45" customWidth="1"/>
    <col min="11517" max="11517" width="31.875" style="45" customWidth="1"/>
    <col min="11518" max="11518" width="5" style="45" customWidth="1"/>
    <col min="11519" max="11519" width="1.875" style="45" customWidth="1"/>
    <col min="11520" max="11520" width="7.375" style="45" customWidth="1"/>
    <col min="11521" max="11521" width="2.375" style="45" customWidth="1"/>
    <col min="11522" max="11522" width="23" style="45" bestFit="1" customWidth="1"/>
    <col min="11523" max="11523" width="1.375" style="45" customWidth="1"/>
    <col min="11524" max="11524" width="23" style="45" bestFit="1" customWidth="1"/>
    <col min="11525" max="11525" width="1.375" style="45" customWidth="1"/>
    <col min="11526" max="11526" width="19.375" style="45" customWidth="1"/>
    <col min="11527" max="11527" width="29.375" style="45" customWidth="1"/>
    <col min="11528" max="11771" width="9.375" style="45"/>
    <col min="11772" max="11772" width="12.375" style="45" customWidth="1"/>
    <col min="11773" max="11773" width="31.875" style="45" customWidth="1"/>
    <col min="11774" max="11774" width="5" style="45" customWidth="1"/>
    <col min="11775" max="11775" width="1.875" style="45" customWidth="1"/>
    <col min="11776" max="11776" width="7.375" style="45" customWidth="1"/>
    <col min="11777" max="11777" width="2.375" style="45" customWidth="1"/>
    <col min="11778" max="11778" width="23" style="45" bestFit="1" customWidth="1"/>
    <col min="11779" max="11779" width="1.375" style="45" customWidth="1"/>
    <col min="11780" max="11780" width="23" style="45" bestFit="1" customWidth="1"/>
    <col min="11781" max="11781" width="1.375" style="45" customWidth="1"/>
    <col min="11782" max="11782" width="19.375" style="45" customWidth="1"/>
    <col min="11783" max="11783" width="29.375" style="45" customWidth="1"/>
    <col min="11784" max="12027" width="9.375" style="45"/>
    <col min="12028" max="12028" width="12.375" style="45" customWidth="1"/>
    <col min="12029" max="12029" width="31.875" style="45" customWidth="1"/>
    <col min="12030" max="12030" width="5" style="45" customWidth="1"/>
    <col min="12031" max="12031" width="1.875" style="45" customWidth="1"/>
    <col min="12032" max="12032" width="7.375" style="45" customWidth="1"/>
    <col min="12033" max="12033" width="2.375" style="45" customWidth="1"/>
    <col min="12034" max="12034" width="23" style="45" bestFit="1" customWidth="1"/>
    <col min="12035" max="12035" width="1.375" style="45" customWidth="1"/>
    <col min="12036" max="12036" width="23" style="45" bestFit="1" customWidth="1"/>
    <col min="12037" max="12037" width="1.375" style="45" customWidth="1"/>
    <col min="12038" max="12038" width="19.375" style="45" customWidth="1"/>
    <col min="12039" max="12039" width="29.375" style="45" customWidth="1"/>
    <col min="12040" max="12283" width="9.375" style="45"/>
    <col min="12284" max="12284" width="12.375" style="45" customWidth="1"/>
    <col min="12285" max="12285" width="31.875" style="45" customWidth="1"/>
    <col min="12286" max="12286" width="5" style="45" customWidth="1"/>
    <col min="12287" max="12287" width="1.875" style="45" customWidth="1"/>
    <col min="12288" max="12288" width="7.375" style="45" customWidth="1"/>
    <col min="12289" max="12289" width="2.375" style="45" customWidth="1"/>
    <col min="12290" max="12290" width="23" style="45" bestFit="1" customWidth="1"/>
    <col min="12291" max="12291" width="1.375" style="45" customWidth="1"/>
    <col min="12292" max="12292" width="23" style="45" bestFit="1" customWidth="1"/>
    <col min="12293" max="12293" width="1.375" style="45" customWidth="1"/>
    <col min="12294" max="12294" width="19.375" style="45" customWidth="1"/>
    <col min="12295" max="12295" width="29.375" style="45" customWidth="1"/>
    <col min="12296" max="12539" width="9.375" style="45"/>
    <col min="12540" max="12540" width="12.375" style="45" customWidth="1"/>
    <col min="12541" max="12541" width="31.875" style="45" customWidth="1"/>
    <col min="12542" max="12542" width="5" style="45" customWidth="1"/>
    <col min="12543" max="12543" width="1.875" style="45" customWidth="1"/>
    <col min="12544" max="12544" width="7.375" style="45" customWidth="1"/>
    <col min="12545" max="12545" width="2.375" style="45" customWidth="1"/>
    <col min="12546" max="12546" width="23" style="45" bestFit="1" customWidth="1"/>
    <col min="12547" max="12547" width="1.375" style="45" customWidth="1"/>
    <col min="12548" max="12548" width="23" style="45" bestFit="1" customWidth="1"/>
    <col min="12549" max="12549" width="1.375" style="45" customWidth="1"/>
    <col min="12550" max="12550" width="19.375" style="45" customWidth="1"/>
    <col min="12551" max="12551" width="29.375" style="45" customWidth="1"/>
    <col min="12552" max="12795" width="9.375" style="45"/>
    <col min="12796" max="12796" width="12.375" style="45" customWidth="1"/>
    <col min="12797" max="12797" width="31.875" style="45" customWidth="1"/>
    <col min="12798" max="12798" width="5" style="45" customWidth="1"/>
    <col min="12799" max="12799" width="1.875" style="45" customWidth="1"/>
    <col min="12800" max="12800" width="7.375" style="45" customWidth="1"/>
    <col min="12801" max="12801" width="2.375" style="45" customWidth="1"/>
    <col min="12802" max="12802" width="23" style="45" bestFit="1" customWidth="1"/>
    <col min="12803" max="12803" width="1.375" style="45" customWidth="1"/>
    <col min="12804" max="12804" width="23" style="45" bestFit="1" customWidth="1"/>
    <col min="12805" max="12805" width="1.375" style="45" customWidth="1"/>
    <col min="12806" max="12806" width="19.375" style="45" customWidth="1"/>
    <col min="12807" max="12807" width="29.375" style="45" customWidth="1"/>
    <col min="12808" max="13051" width="9.375" style="45"/>
    <col min="13052" max="13052" width="12.375" style="45" customWidth="1"/>
    <col min="13053" max="13053" width="31.875" style="45" customWidth="1"/>
    <col min="13054" max="13054" width="5" style="45" customWidth="1"/>
    <col min="13055" max="13055" width="1.875" style="45" customWidth="1"/>
    <col min="13056" max="13056" width="7.375" style="45" customWidth="1"/>
    <col min="13057" max="13057" width="2.375" style="45" customWidth="1"/>
    <col min="13058" max="13058" width="23" style="45" bestFit="1" customWidth="1"/>
    <col min="13059" max="13059" width="1.375" style="45" customWidth="1"/>
    <col min="13060" max="13060" width="23" style="45" bestFit="1" customWidth="1"/>
    <col min="13061" max="13061" width="1.375" style="45" customWidth="1"/>
    <col min="13062" max="13062" width="19.375" style="45" customWidth="1"/>
    <col min="13063" max="13063" width="29.375" style="45" customWidth="1"/>
    <col min="13064" max="13307" width="9.375" style="45"/>
    <col min="13308" max="13308" width="12.375" style="45" customWidth="1"/>
    <col min="13309" max="13309" width="31.875" style="45" customWidth="1"/>
    <col min="13310" max="13310" width="5" style="45" customWidth="1"/>
    <col min="13311" max="13311" width="1.875" style="45" customWidth="1"/>
    <col min="13312" max="13312" width="7.375" style="45" customWidth="1"/>
    <col min="13313" max="13313" width="2.375" style="45" customWidth="1"/>
    <col min="13314" max="13314" width="23" style="45" bestFit="1" customWidth="1"/>
    <col min="13315" max="13315" width="1.375" style="45" customWidth="1"/>
    <col min="13316" max="13316" width="23" style="45" bestFit="1" customWidth="1"/>
    <col min="13317" max="13317" width="1.375" style="45" customWidth="1"/>
    <col min="13318" max="13318" width="19.375" style="45" customWidth="1"/>
    <col min="13319" max="13319" width="29.375" style="45" customWidth="1"/>
    <col min="13320" max="13563" width="9.375" style="45"/>
    <col min="13564" max="13564" width="12.375" style="45" customWidth="1"/>
    <col min="13565" max="13565" width="31.875" style="45" customWidth="1"/>
    <col min="13566" max="13566" width="5" style="45" customWidth="1"/>
    <col min="13567" max="13567" width="1.875" style="45" customWidth="1"/>
    <col min="13568" max="13568" width="7.375" style="45" customWidth="1"/>
    <col min="13569" max="13569" width="2.375" style="45" customWidth="1"/>
    <col min="13570" max="13570" width="23" style="45" bestFit="1" customWidth="1"/>
    <col min="13571" max="13571" width="1.375" style="45" customWidth="1"/>
    <col min="13572" max="13572" width="23" style="45" bestFit="1" customWidth="1"/>
    <col min="13573" max="13573" width="1.375" style="45" customWidth="1"/>
    <col min="13574" max="13574" width="19.375" style="45" customWidth="1"/>
    <col min="13575" max="13575" width="29.375" style="45" customWidth="1"/>
    <col min="13576" max="13819" width="9.375" style="45"/>
    <col min="13820" max="13820" width="12.375" style="45" customWidth="1"/>
    <col min="13821" max="13821" width="31.875" style="45" customWidth="1"/>
    <col min="13822" max="13822" width="5" style="45" customWidth="1"/>
    <col min="13823" max="13823" width="1.875" style="45" customWidth="1"/>
    <col min="13824" max="13824" width="7.375" style="45" customWidth="1"/>
    <col min="13825" max="13825" width="2.375" style="45" customWidth="1"/>
    <col min="13826" max="13826" width="23" style="45" bestFit="1" customWidth="1"/>
    <col min="13827" max="13827" width="1.375" style="45" customWidth="1"/>
    <col min="13828" max="13828" width="23" style="45" bestFit="1" customWidth="1"/>
    <col min="13829" max="13829" width="1.375" style="45" customWidth="1"/>
    <col min="13830" max="13830" width="19.375" style="45" customWidth="1"/>
    <col min="13831" max="13831" width="29.375" style="45" customWidth="1"/>
    <col min="13832" max="14075" width="9.375" style="45"/>
    <col min="14076" max="14076" width="12.375" style="45" customWidth="1"/>
    <col min="14077" max="14077" width="31.875" style="45" customWidth="1"/>
    <col min="14078" max="14078" width="5" style="45" customWidth="1"/>
    <col min="14079" max="14079" width="1.875" style="45" customWidth="1"/>
    <col min="14080" max="14080" width="7.375" style="45" customWidth="1"/>
    <col min="14081" max="14081" width="2.375" style="45" customWidth="1"/>
    <col min="14082" max="14082" width="23" style="45" bestFit="1" customWidth="1"/>
    <col min="14083" max="14083" width="1.375" style="45" customWidth="1"/>
    <col min="14084" max="14084" width="23" style="45" bestFit="1" customWidth="1"/>
    <col min="14085" max="14085" width="1.375" style="45" customWidth="1"/>
    <col min="14086" max="14086" width="19.375" style="45" customWidth="1"/>
    <col min="14087" max="14087" width="29.375" style="45" customWidth="1"/>
    <col min="14088" max="14331" width="9.375" style="45"/>
    <col min="14332" max="14332" width="12.375" style="45" customWidth="1"/>
    <col min="14333" max="14333" width="31.875" style="45" customWidth="1"/>
    <col min="14334" max="14334" width="5" style="45" customWidth="1"/>
    <col min="14335" max="14335" width="1.875" style="45" customWidth="1"/>
    <col min="14336" max="14336" width="7.375" style="45" customWidth="1"/>
    <col min="14337" max="14337" width="2.375" style="45" customWidth="1"/>
    <col min="14338" max="14338" width="23" style="45" bestFit="1" customWidth="1"/>
    <col min="14339" max="14339" width="1.375" style="45" customWidth="1"/>
    <col min="14340" max="14340" width="23" style="45" bestFit="1" customWidth="1"/>
    <col min="14341" max="14341" width="1.375" style="45" customWidth="1"/>
    <col min="14342" max="14342" width="19.375" style="45" customWidth="1"/>
    <col min="14343" max="14343" width="29.375" style="45" customWidth="1"/>
    <col min="14344" max="14587" width="9.375" style="45"/>
    <col min="14588" max="14588" width="12.375" style="45" customWidth="1"/>
    <col min="14589" max="14589" width="31.875" style="45" customWidth="1"/>
    <col min="14590" max="14590" width="5" style="45" customWidth="1"/>
    <col min="14591" max="14591" width="1.875" style="45" customWidth="1"/>
    <col min="14592" max="14592" width="7.375" style="45" customWidth="1"/>
    <col min="14593" max="14593" width="2.375" style="45" customWidth="1"/>
    <col min="14594" max="14594" width="23" style="45" bestFit="1" customWidth="1"/>
    <col min="14595" max="14595" width="1.375" style="45" customWidth="1"/>
    <col min="14596" max="14596" width="23" style="45" bestFit="1" customWidth="1"/>
    <col min="14597" max="14597" width="1.375" style="45" customWidth="1"/>
    <col min="14598" max="14598" width="19.375" style="45" customWidth="1"/>
    <col min="14599" max="14599" width="29.375" style="45" customWidth="1"/>
    <col min="14600" max="14843" width="9.375" style="45"/>
    <col min="14844" max="14844" width="12.375" style="45" customWidth="1"/>
    <col min="14845" max="14845" width="31.875" style="45" customWidth="1"/>
    <col min="14846" max="14846" width="5" style="45" customWidth="1"/>
    <col min="14847" max="14847" width="1.875" style="45" customWidth="1"/>
    <col min="14848" max="14848" width="7.375" style="45" customWidth="1"/>
    <col min="14849" max="14849" width="2.375" style="45" customWidth="1"/>
    <col min="14850" max="14850" width="23" style="45" bestFit="1" customWidth="1"/>
    <col min="14851" max="14851" width="1.375" style="45" customWidth="1"/>
    <col min="14852" max="14852" width="23" style="45" bestFit="1" customWidth="1"/>
    <col min="14853" max="14853" width="1.375" style="45" customWidth="1"/>
    <col min="14854" max="14854" width="19.375" style="45" customWidth="1"/>
    <col min="14855" max="14855" width="29.375" style="45" customWidth="1"/>
    <col min="14856" max="15099" width="9.375" style="45"/>
    <col min="15100" max="15100" width="12.375" style="45" customWidth="1"/>
    <col min="15101" max="15101" width="31.875" style="45" customWidth="1"/>
    <col min="15102" max="15102" width="5" style="45" customWidth="1"/>
    <col min="15103" max="15103" width="1.875" style="45" customWidth="1"/>
    <col min="15104" max="15104" width="7.375" style="45" customWidth="1"/>
    <col min="15105" max="15105" width="2.375" style="45" customWidth="1"/>
    <col min="15106" max="15106" width="23" style="45" bestFit="1" customWidth="1"/>
    <col min="15107" max="15107" width="1.375" style="45" customWidth="1"/>
    <col min="15108" max="15108" width="23" style="45" bestFit="1" customWidth="1"/>
    <col min="15109" max="15109" width="1.375" style="45" customWidth="1"/>
    <col min="15110" max="15110" width="19.375" style="45" customWidth="1"/>
    <col min="15111" max="15111" width="29.375" style="45" customWidth="1"/>
    <col min="15112" max="15355" width="9.375" style="45"/>
    <col min="15356" max="15356" width="12.375" style="45" customWidth="1"/>
    <col min="15357" max="15357" width="31.875" style="45" customWidth="1"/>
    <col min="15358" max="15358" width="5" style="45" customWidth="1"/>
    <col min="15359" max="15359" width="1.875" style="45" customWidth="1"/>
    <col min="15360" max="15360" width="7.375" style="45" customWidth="1"/>
    <col min="15361" max="15361" width="2.375" style="45" customWidth="1"/>
    <col min="15362" max="15362" width="23" style="45" bestFit="1" customWidth="1"/>
    <col min="15363" max="15363" width="1.375" style="45" customWidth="1"/>
    <col min="15364" max="15364" width="23" style="45" bestFit="1" customWidth="1"/>
    <col min="15365" max="15365" width="1.375" style="45" customWidth="1"/>
    <col min="15366" max="15366" width="19.375" style="45" customWidth="1"/>
    <col min="15367" max="15367" width="29.375" style="45" customWidth="1"/>
    <col min="15368" max="15611" width="9.375" style="45"/>
    <col min="15612" max="15612" width="12.375" style="45" customWidth="1"/>
    <col min="15613" max="15613" width="31.875" style="45" customWidth="1"/>
    <col min="15614" max="15614" width="5" style="45" customWidth="1"/>
    <col min="15615" max="15615" width="1.875" style="45" customWidth="1"/>
    <col min="15616" max="15616" width="7.375" style="45" customWidth="1"/>
    <col min="15617" max="15617" width="2.375" style="45" customWidth="1"/>
    <col min="15618" max="15618" width="23" style="45" bestFit="1" customWidth="1"/>
    <col min="15619" max="15619" width="1.375" style="45" customWidth="1"/>
    <col min="15620" max="15620" width="23" style="45" bestFit="1" customWidth="1"/>
    <col min="15621" max="15621" width="1.375" style="45" customWidth="1"/>
    <col min="15622" max="15622" width="19.375" style="45" customWidth="1"/>
    <col min="15623" max="15623" width="29.375" style="45" customWidth="1"/>
    <col min="15624" max="15867" width="9.375" style="45"/>
    <col min="15868" max="15868" width="12.375" style="45" customWidth="1"/>
    <col min="15869" max="15869" width="31.875" style="45" customWidth="1"/>
    <col min="15870" max="15870" width="5" style="45" customWidth="1"/>
    <col min="15871" max="15871" width="1.875" style="45" customWidth="1"/>
    <col min="15872" max="15872" width="7.375" style="45" customWidth="1"/>
    <col min="15873" max="15873" width="2.375" style="45" customWidth="1"/>
    <col min="15874" max="15874" width="23" style="45" bestFit="1" customWidth="1"/>
    <col min="15875" max="15875" width="1.375" style="45" customWidth="1"/>
    <col min="15876" max="15876" width="23" style="45" bestFit="1" customWidth="1"/>
    <col min="15877" max="15877" width="1.375" style="45" customWidth="1"/>
    <col min="15878" max="15878" width="19.375" style="45" customWidth="1"/>
    <col min="15879" max="15879" width="29.375" style="45" customWidth="1"/>
    <col min="15880" max="16123" width="9.375" style="45"/>
    <col min="16124" max="16124" width="12.375" style="45" customWidth="1"/>
    <col min="16125" max="16125" width="31.875" style="45" customWidth="1"/>
    <col min="16126" max="16126" width="5" style="45" customWidth="1"/>
    <col min="16127" max="16127" width="1.875" style="45" customWidth="1"/>
    <col min="16128" max="16128" width="7.375" style="45" customWidth="1"/>
    <col min="16129" max="16129" width="2.375" style="45" customWidth="1"/>
    <col min="16130" max="16130" width="23" style="45" bestFit="1" customWidth="1"/>
    <col min="16131" max="16131" width="1.375" style="45" customWidth="1"/>
    <col min="16132" max="16132" width="23" style="45" bestFit="1" customWidth="1"/>
    <col min="16133" max="16133" width="1.375" style="45" customWidth="1"/>
    <col min="16134" max="16134" width="19.375" style="45" customWidth="1"/>
    <col min="16135" max="16135" width="29.375" style="45" customWidth="1"/>
    <col min="16136" max="16384" width="9.375" style="45"/>
  </cols>
  <sheetData>
    <row r="1" spans="2:7" x14ac:dyDescent="0.2">
      <c r="B1" s="44" t="s">
        <v>49</v>
      </c>
      <c r="C1" s="44"/>
      <c r="D1" s="44"/>
      <c r="E1" s="44"/>
      <c r="F1" s="44"/>
      <c r="G1" s="44"/>
    </row>
    <row r="2" spans="2:7" x14ac:dyDescent="0.2">
      <c r="B2" s="44" t="s">
        <v>57</v>
      </c>
      <c r="C2" s="44"/>
      <c r="D2" s="44"/>
      <c r="E2" s="44"/>
      <c r="F2" s="44"/>
      <c r="G2" s="44"/>
    </row>
    <row r="3" spans="2:7" x14ac:dyDescent="0.2">
      <c r="B3" s="46" t="s">
        <v>58</v>
      </c>
      <c r="C3" s="44"/>
      <c r="D3" s="44"/>
      <c r="E3" s="44"/>
      <c r="F3" s="44"/>
      <c r="G3" s="44"/>
    </row>
    <row r="4" spans="2:7" x14ac:dyDescent="0.2">
      <c r="B4" s="44" t="s">
        <v>37</v>
      </c>
      <c r="C4" s="44"/>
      <c r="D4" s="44"/>
      <c r="E4" s="44"/>
      <c r="F4" s="44"/>
      <c r="G4" s="44"/>
    </row>
    <row r="5" spans="2:7" x14ac:dyDescent="0.2">
      <c r="B5" s="44" t="s">
        <v>443</v>
      </c>
      <c r="C5" s="44"/>
      <c r="D5" s="44"/>
      <c r="E5" s="44"/>
      <c r="F5" s="44"/>
      <c r="G5" s="44"/>
    </row>
    <row r="6" spans="2:7" x14ac:dyDescent="0.2">
      <c r="B6" s="47" t="s">
        <v>14</v>
      </c>
      <c r="C6" s="39"/>
      <c r="D6" s="39"/>
      <c r="E6" s="39"/>
      <c r="F6" s="39"/>
      <c r="G6" s="39"/>
    </row>
    <row r="7" spans="2:7" ht="27" customHeight="1" x14ac:dyDescent="0.2">
      <c r="B7" s="44"/>
      <c r="C7" s="44"/>
      <c r="D7" s="44"/>
      <c r="E7" s="44"/>
      <c r="F7" s="44"/>
      <c r="G7" s="44"/>
    </row>
    <row r="8" spans="2:7" ht="30" customHeight="1" x14ac:dyDescent="0.2">
      <c r="B8" s="48" t="s">
        <v>3</v>
      </c>
      <c r="C8" s="49" t="s">
        <v>0</v>
      </c>
      <c r="E8" s="50" t="s">
        <v>430</v>
      </c>
      <c r="F8" s="51"/>
      <c r="G8" s="50" t="s">
        <v>72</v>
      </c>
    </row>
    <row r="9" spans="2:7" ht="30" customHeight="1" x14ac:dyDescent="0.2">
      <c r="B9" s="52" t="s">
        <v>4</v>
      </c>
      <c r="C9" s="4"/>
      <c r="D9" s="53"/>
      <c r="E9" s="31"/>
      <c r="F9" s="54"/>
      <c r="G9" s="31"/>
    </row>
    <row r="10" spans="2:7" ht="30" customHeight="1" x14ac:dyDescent="0.2">
      <c r="B10" s="45" t="s">
        <v>355</v>
      </c>
      <c r="C10" s="4">
        <v>5</v>
      </c>
      <c r="D10" s="53"/>
      <c r="E10" s="31">
        <f>'6-5'!D9</f>
        <v>608562</v>
      </c>
      <c r="F10" s="54"/>
      <c r="G10" s="31">
        <v>0</v>
      </c>
    </row>
    <row r="11" spans="2:7" ht="36" customHeight="1" x14ac:dyDescent="0.2">
      <c r="B11" s="45" t="s">
        <v>66</v>
      </c>
      <c r="C11" s="4">
        <v>6</v>
      </c>
      <c r="D11" s="56"/>
      <c r="E11" s="5">
        <f>'6-5'!F21</f>
        <v>37111</v>
      </c>
      <c r="F11" s="31"/>
      <c r="G11" s="5">
        <f>'6-5'!D22</f>
        <v>74222</v>
      </c>
    </row>
    <row r="12" spans="2:7" ht="36" customHeight="1" thickBot="1" x14ac:dyDescent="0.25">
      <c r="B12" s="52" t="s">
        <v>5</v>
      </c>
      <c r="C12" s="53"/>
      <c r="D12" s="53"/>
      <c r="E12" s="8">
        <f>SUM(E10:E11)</f>
        <v>645673</v>
      </c>
      <c r="F12" s="57"/>
      <c r="G12" s="8">
        <f>SUM(G11)</f>
        <v>74222</v>
      </c>
    </row>
    <row r="13" spans="2:7" ht="30" customHeight="1" thickTop="1" x14ac:dyDescent="0.2">
      <c r="B13" s="48" t="s">
        <v>6</v>
      </c>
      <c r="C13" s="53"/>
      <c r="D13" s="53"/>
      <c r="E13" s="31"/>
      <c r="F13" s="54"/>
      <c r="G13" s="31"/>
    </row>
    <row r="14" spans="2:7" ht="30" customHeight="1" x14ac:dyDescent="0.2">
      <c r="B14" s="52" t="s">
        <v>7</v>
      </c>
      <c r="C14" s="56"/>
      <c r="D14" s="56"/>
      <c r="E14" s="9"/>
      <c r="F14" s="31"/>
      <c r="G14" s="31"/>
    </row>
    <row r="15" spans="2:7" ht="37.5" customHeight="1" x14ac:dyDescent="0.2">
      <c r="B15" s="45" t="s">
        <v>32</v>
      </c>
      <c r="C15" s="4">
        <v>7</v>
      </c>
      <c r="D15" s="56"/>
      <c r="E15" s="7">
        <f>'8-7'!H17</f>
        <v>2232374</v>
      </c>
      <c r="F15" s="57"/>
      <c r="G15" s="31">
        <f>'8-7'!J17</f>
        <v>1003509</v>
      </c>
    </row>
    <row r="16" spans="2:7" ht="30" customHeight="1" x14ac:dyDescent="0.2">
      <c r="B16" s="52" t="s">
        <v>8</v>
      </c>
      <c r="C16" s="4"/>
      <c r="D16" s="56"/>
      <c r="E16" s="58">
        <f>SUM(E15:E15)</f>
        <v>2232374</v>
      </c>
      <c r="F16" s="15"/>
      <c r="G16" s="58">
        <f>SUM(G15)</f>
        <v>1003509</v>
      </c>
    </row>
    <row r="17" spans="1:7" ht="30" customHeight="1" x14ac:dyDescent="0.2">
      <c r="B17" s="48" t="s">
        <v>9</v>
      </c>
      <c r="C17" s="4"/>
      <c r="D17" s="56"/>
      <c r="E17" s="7"/>
      <c r="F17" s="31"/>
      <c r="G17" s="31"/>
    </row>
    <row r="18" spans="1:7" ht="35.25" customHeight="1" x14ac:dyDescent="0.2">
      <c r="B18" s="45" t="s">
        <v>61</v>
      </c>
      <c r="C18" s="4"/>
      <c r="D18" s="56"/>
      <c r="E18" s="7">
        <f>'قائمة التغيرات'!D20</f>
        <v>88588</v>
      </c>
      <c r="F18" s="31"/>
      <c r="G18" s="31">
        <f>'قائمة التغيرات'!D15</f>
        <v>88588</v>
      </c>
    </row>
    <row r="19" spans="1:7" ht="35.25" customHeight="1" x14ac:dyDescent="0.2">
      <c r="B19" s="59" t="s">
        <v>59</v>
      </c>
      <c r="C19" s="4"/>
      <c r="D19" s="56"/>
      <c r="E19" s="7">
        <f>'قائمة التغيرات'!F20</f>
        <v>-1675289</v>
      </c>
      <c r="F19" s="57"/>
      <c r="G19" s="7">
        <f>'قائمة التغيرات'!F15</f>
        <v>-1017875</v>
      </c>
    </row>
    <row r="20" spans="1:7" ht="36" customHeight="1" x14ac:dyDescent="0.2">
      <c r="B20" s="52" t="s">
        <v>10</v>
      </c>
      <c r="C20" s="56"/>
      <c r="D20" s="56"/>
      <c r="E20" s="60">
        <f>SUM(E18:E19)</f>
        <v>-1586701</v>
      </c>
      <c r="F20" s="31"/>
      <c r="G20" s="11">
        <f>SUM(G18:G19)</f>
        <v>-929287</v>
      </c>
    </row>
    <row r="21" spans="1:7" ht="36" customHeight="1" thickBot="1" x14ac:dyDescent="0.25">
      <c r="B21" s="52" t="s">
        <v>11</v>
      </c>
      <c r="C21" s="56"/>
      <c r="D21" s="56"/>
      <c r="E21" s="12">
        <f>E20+E16</f>
        <v>645673</v>
      </c>
      <c r="F21" s="10"/>
      <c r="G21" s="12">
        <f>G20+G16</f>
        <v>74222</v>
      </c>
    </row>
    <row r="22" spans="1:7" ht="21" thickTop="1" x14ac:dyDescent="0.2">
      <c r="B22" s="52"/>
      <c r="C22" s="56"/>
      <c r="D22" s="56"/>
      <c r="E22" s="10"/>
      <c r="F22" s="10"/>
      <c r="G22" s="10"/>
    </row>
    <row r="23" spans="1:7" x14ac:dyDescent="0.2">
      <c r="B23" s="52"/>
      <c r="C23" s="56"/>
      <c r="D23" s="56"/>
      <c r="E23" s="10"/>
      <c r="F23" s="10"/>
      <c r="G23" s="10"/>
    </row>
    <row r="24" spans="1:7" x14ac:dyDescent="0.2">
      <c r="B24" s="52"/>
      <c r="C24" s="56"/>
      <c r="D24" s="56"/>
      <c r="E24" s="10"/>
      <c r="F24" s="10"/>
      <c r="G24" s="10"/>
    </row>
    <row r="25" spans="1:7" x14ac:dyDescent="0.2">
      <c r="B25" s="52"/>
      <c r="C25" s="56"/>
      <c r="D25" s="56"/>
      <c r="E25" s="10"/>
      <c r="F25" s="10"/>
      <c r="G25" s="10"/>
    </row>
    <row r="27" spans="1:7" x14ac:dyDescent="0.2">
      <c r="A27" s="61"/>
      <c r="B27" s="151" t="s">
        <v>445</v>
      </c>
      <c r="C27" s="151"/>
      <c r="D27" s="151"/>
      <c r="E27" s="151"/>
      <c r="F27" s="151"/>
      <c r="G27" s="151"/>
    </row>
    <row r="28" spans="1:7" x14ac:dyDescent="0.2">
      <c r="A28" s="152">
        <v>4</v>
      </c>
      <c r="B28" s="152"/>
      <c r="C28" s="152"/>
      <c r="D28" s="152"/>
      <c r="E28" s="152"/>
      <c r="F28" s="152"/>
      <c r="G28" s="152"/>
    </row>
    <row r="32" spans="1:7" x14ac:dyDescent="0.2">
      <c r="E32" s="31">
        <f>E12-E21</f>
        <v>0</v>
      </c>
      <c r="G32" s="31">
        <f>G12-G21</f>
        <v>0</v>
      </c>
    </row>
  </sheetData>
  <customSheetViews>
    <customSheetView guid="{C4C54333-0C8B-484B-8210-F3D7E510C081}" scale="130" showPageBreaks="1" showGridLines="0" view="pageLayout">
      <selection sqref="A1:A1048576"/>
      <pageMargins left="0.43307086614173229" right="3.2051282051282048E-2" top="0.62" bottom="0" header="0.23" footer="0"/>
      <printOptions horizontalCentered="1"/>
      <pageSetup paperSize="9" firstPageNumber="5" orientation="portrait" useFirstPageNumber="1" r:id="rId1"/>
      <headerFooter alignWithMargins="0"/>
    </customSheetView>
  </customSheetViews>
  <mergeCells count="2">
    <mergeCell ref="B27:G27"/>
    <mergeCell ref="A28:G28"/>
  </mergeCells>
  <printOptions horizontalCentered="1"/>
  <pageMargins left="0.43307086614173229" right="0.27559055118110237" top="0.62992125984251968" bottom="0" header="0.23622047244094491" footer="0"/>
  <pageSetup paperSize="9" firstPageNumber="5" orientation="portrait" useFirstPageNumber="1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rightToLeft="1" topLeftCell="B22" zoomScale="90" zoomScaleNormal="90" zoomScaleSheetLayoutView="145" workbookViewId="0">
      <selection activeCell="B33" sqref="B33:G33"/>
    </sheetView>
  </sheetViews>
  <sheetFormatPr defaultColWidth="9.375" defaultRowHeight="33" customHeight="1" x14ac:dyDescent="0.2"/>
  <cols>
    <col min="1" max="1" width="2" style="45" hidden="1" customWidth="1"/>
    <col min="2" max="2" width="30.375" style="45" customWidth="1"/>
    <col min="3" max="3" width="10" style="45" customWidth="1"/>
    <col min="4" max="4" width="2.875" style="45" customWidth="1"/>
    <col min="5" max="5" width="15.25" style="59" bestFit="1" customWidth="1"/>
    <col min="6" max="6" width="3.375" style="59" customWidth="1"/>
    <col min="7" max="7" width="15.25" style="59" bestFit="1" customWidth="1"/>
    <col min="8" max="8" width="0.375" style="66" customWidth="1"/>
    <col min="9" max="9" width="1.375" style="45" customWidth="1"/>
    <col min="10" max="10" width="2" style="45" customWidth="1"/>
    <col min="11" max="13" width="9.375" style="45"/>
    <col min="14" max="15" width="11.25" style="45" bestFit="1" customWidth="1"/>
    <col min="16" max="255" width="9.375" style="45"/>
    <col min="256" max="256" width="12.375" style="45" customWidth="1"/>
    <col min="257" max="257" width="31.125" style="45" customWidth="1"/>
    <col min="258" max="258" width="4" style="45" customWidth="1"/>
    <col min="259" max="259" width="10" style="45" customWidth="1"/>
    <col min="260" max="260" width="1.375" style="45" customWidth="1"/>
    <col min="261" max="261" width="23" style="45" bestFit="1" customWidth="1"/>
    <col min="262" max="262" width="2.375" style="45" customWidth="1"/>
    <col min="263" max="263" width="23" style="45" bestFit="1" customWidth="1"/>
    <col min="264" max="264" width="0.375" style="45" customWidth="1"/>
    <col min="265" max="265" width="1.375" style="45" customWidth="1"/>
    <col min="266" max="266" width="2" style="45" customWidth="1"/>
    <col min="267" max="511" width="9.375" style="45"/>
    <col min="512" max="512" width="12.375" style="45" customWidth="1"/>
    <col min="513" max="513" width="31.125" style="45" customWidth="1"/>
    <col min="514" max="514" width="4" style="45" customWidth="1"/>
    <col min="515" max="515" width="10" style="45" customWidth="1"/>
    <col min="516" max="516" width="1.375" style="45" customWidth="1"/>
    <col min="517" max="517" width="23" style="45" bestFit="1" customWidth="1"/>
    <col min="518" max="518" width="2.375" style="45" customWidth="1"/>
    <col min="519" max="519" width="23" style="45" bestFit="1" customWidth="1"/>
    <col min="520" max="520" width="0.375" style="45" customWidth="1"/>
    <col min="521" max="521" width="1.375" style="45" customWidth="1"/>
    <col min="522" max="522" width="2" style="45" customWidth="1"/>
    <col min="523" max="767" width="9.375" style="45"/>
    <col min="768" max="768" width="12.375" style="45" customWidth="1"/>
    <col min="769" max="769" width="31.125" style="45" customWidth="1"/>
    <col min="770" max="770" width="4" style="45" customWidth="1"/>
    <col min="771" max="771" width="10" style="45" customWidth="1"/>
    <col min="772" max="772" width="1.375" style="45" customWidth="1"/>
    <col min="773" max="773" width="23" style="45" bestFit="1" customWidth="1"/>
    <col min="774" max="774" width="2.375" style="45" customWidth="1"/>
    <col min="775" max="775" width="23" style="45" bestFit="1" customWidth="1"/>
    <col min="776" max="776" width="0.375" style="45" customWidth="1"/>
    <col min="777" max="777" width="1.375" style="45" customWidth="1"/>
    <col min="778" max="778" width="2" style="45" customWidth="1"/>
    <col min="779" max="1023" width="9.375" style="45"/>
    <col min="1024" max="1024" width="12.375" style="45" customWidth="1"/>
    <col min="1025" max="1025" width="31.125" style="45" customWidth="1"/>
    <col min="1026" max="1026" width="4" style="45" customWidth="1"/>
    <col min="1027" max="1027" width="10" style="45" customWidth="1"/>
    <col min="1028" max="1028" width="1.375" style="45" customWidth="1"/>
    <col min="1029" max="1029" width="23" style="45" bestFit="1" customWidth="1"/>
    <col min="1030" max="1030" width="2.375" style="45" customWidth="1"/>
    <col min="1031" max="1031" width="23" style="45" bestFit="1" customWidth="1"/>
    <col min="1032" max="1032" width="0.375" style="45" customWidth="1"/>
    <col min="1033" max="1033" width="1.375" style="45" customWidth="1"/>
    <col min="1034" max="1034" width="2" style="45" customWidth="1"/>
    <col min="1035" max="1279" width="9.375" style="45"/>
    <col min="1280" max="1280" width="12.375" style="45" customWidth="1"/>
    <col min="1281" max="1281" width="31.125" style="45" customWidth="1"/>
    <col min="1282" max="1282" width="4" style="45" customWidth="1"/>
    <col min="1283" max="1283" width="10" style="45" customWidth="1"/>
    <col min="1284" max="1284" width="1.375" style="45" customWidth="1"/>
    <col min="1285" max="1285" width="23" style="45" bestFit="1" customWidth="1"/>
    <col min="1286" max="1286" width="2.375" style="45" customWidth="1"/>
    <col min="1287" max="1287" width="23" style="45" bestFit="1" customWidth="1"/>
    <col min="1288" max="1288" width="0.375" style="45" customWidth="1"/>
    <col min="1289" max="1289" width="1.375" style="45" customWidth="1"/>
    <col min="1290" max="1290" width="2" style="45" customWidth="1"/>
    <col min="1291" max="1535" width="9.375" style="45"/>
    <col min="1536" max="1536" width="12.375" style="45" customWidth="1"/>
    <col min="1537" max="1537" width="31.125" style="45" customWidth="1"/>
    <col min="1538" max="1538" width="4" style="45" customWidth="1"/>
    <col min="1539" max="1539" width="10" style="45" customWidth="1"/>
    <col min="1540" max="1540" width="1.375" style="45" customWidth="1"/>
    <col min="1541" max="1541" width="23" style="45" bestFit="1" customWidth="1"/>
    <col min="1542" max="1542" width="2.375" style="45" customWidth="1"/>
    <col min="1543" max="1543" width="23" style="45" bestFit="1" customWidth="1"/>
    <col min="1544" max="1544" width="0.375" style="45" customWidth="1"/>
    <col min="1545" max="1545" width="1.375" style="45" customWidth="1"/>
    <col min="1546" max="1546" width="2" style="45" customWidth="1"/>
    <col min="1547" max="1791" width="9.375" style="45"/>
    <col min="1792" max="1792" width="12.375" style="45" customWidth="1"/>
    <col min="1793" max="1793" width="31.125" style="45" customWidth="1"/>
    <col min="1794" max="1794" width="4" style="45" customWidth="1"/>
    <col min="1795" max="1795" width="10" style="45" customWidth="1"/>
    <col min="1796" max="1796" width="1.375" style="45" customWidth="1"/>
    <col min="1797" max="1797" width="23" style="45" bestFit="1" customWidth="1"/>
    <col min="1798" max="1798" width="2.375" style="45" customWidth="1"/>
    <col min="1799" max="1799" width="23" style="45" bestFit="1" customWidth="1"/>
    <col min="1800" max="1800" width="0.375" style="45" customWidth="1"/>
    <col min="1801" max="1801" width="1.375" style="45" customWidth="1"/>
    <col min="1802" max="1802" width="2" style="45" customWidth="1"/>
    <col min="1803" max="2047" width="9.375" style="45"/>
    <col min="2048" max="2048" width="12.375" style="45" customWidth="1"/>
    <col min="2049" max="2049" width="31.125" style="45" customWidth="1"/>
    <col min="2050" max="2050" width="4" style="45" customWidth="1"/>
    <col min="2051" max="2051" width="10" style="45" customWidth="1"/>
    <col min="2052" max="2052" width="1.375" style="45" customWidth="1"/>
    <col min="2053" max="2053" width="23" style="45" bestFit="1" customWidth="1"/>
    <col min="2054" max="2054" width="2.375" style="45" customWidth="1"/>
    <col min="2055" max="2055" width="23" style="45" bestFit="1" customWidth="1"/>
    <col min="2056" max="2056" width="0.375" style="45" customWidth="1"/>
    <col min="2057" max="2057" width="1.375" style="45" customWidth="1"/>
    <col min="2058" max="2058" width="2" style="45" customWidth="1"/>
    <col min="2059" max="2303" width="9.375" style="45"/>
    <col min="2304" max="2304" width="12.375" style="45" customWidth="1"/>
    <col min="2305" max="2305" width="31.125" style="45" customWidth="1"/>
    <col min="2306" max="2306" width="4" style="45" customWidth="1"/>
    <col min="2307" max="2307" width="10" style="45" customWidth="1"/>
    <col min="2308" max="2308" width="1.375" style="45" customWidth="1"/>
    <col min="2309" max="2309" width="23" style="45" bestFit="1" customWidth="1"/>
    <col min="2310" max="2310" width="2.375" style="45" customWidth="1"/>
    <col min="2311" max="2311" width="23" style="45" bestFit="1" customWidth="1"/>
    <col min="2312" max="2312" width="0.375" style="45" customWidth="1"/>
    <col min="2313" max="2313" width="1.375" style="45" customWidth="1"/>
    <col min="2314" max="2314" width="2" style="45" customWidth="1"/>
    <col min="2315" max="2559" width="9.375" style="45"/>
    <col min="2560" max="2560" width="12.375" style="45" customWidth="1"/>
    <col min="2561" max="2561" width="31.125" style="45" customWidth="1"/>
    <col min="2562" max="2562" width="4" style="45" customWidth="1"/>
    <col min="2563" max="2563" width="10" style="45" customWidth="1"/>
    <col min="2564" max="2564" width="1.375" style="45" customWidth="1"/>
    <col min="2565" max="2565" width="23" style="45" bestFit="1" customWidth="1"/>
    <col min="2566" max="2566" width="2.375" style="45" customWidth="1"/>
    <col min="2567" max="2567" width="23" style="45" bestFit="1" customWidth="1"/>
    <col min="2568" max="2568" width="0.375" style="45" customWidth="1"/>
    <col min="2569" max="2569" width="1.375" style="45" customWidth="1"/>
    <col min="2570" max="2570" width="2" style="45" customWidth="1"/>
    <col min="2571" max="2815" width="9.375" style="45"/>
    <col min="2816" max="2816" width="12.375" style="45" customWidth="1"/>
    <col min="2817" max="2817" width="31.125" style="45" customWidth="1"/>
    <col min="2818" max="2818" width="4" style="45" customWidth="1"/>
    <col min="2819" max="2819" width="10" style="45" customWidth="1"/>
    <col min="2820" max="2820" width="1.375" style="45" customWidth="1"/>
    <col min="2821" max="2821" width="23" style="45" bestFit="1" customWidth="1"/>
    <col min="2822" max="2822" width="2.375" style="45" customWidth="1"/>
    <col min="2823" max="2823" width="23" style="45" bestFit="1" customWidth="1"/>
    <col min="2824" max="2824" width="0.375" style="45" customWidth="1"/>
    <col min="2825" max="2825" width="1.375" style="45" customWidth="1"/>
    <col min="2826" max="2826" width="2" style="45" customWidth="1"/>
    <col min="2827" max="3071" width="9.375" style="45"/>
    <col min="3072" max="3072" width="12.375" style="45" customWidth="1"/>
    <col min="3073" max="3073" width="31.125" style="45" customWidth="1"/>
    <col min="3074" max="3074" width="4" style="45" customWidth="1"/>
    <col min="3075" max="3075" width="10" style="45" customWidth="1"/>
    <col min="3076" max="3076" width="1.375" style="45" customWidth="1"/>
    <col min="3077" max="3077" width="23" style="45" bestFit="1" customWidth="1"/>
    <col min="3078" max="3078" width="2.375" style="45" customWidth="1"/>
    <col min="3079" max="3079" width="23" style="45" bestFit="1" customWidth="1"/>
    <col min="3080" max="3080" width="0.375" style="45" customWidth="1"/>
    <col min="3081" max="3081" width="1.375" style="45" customWidth="1"/>
    <col min="3082" max="3082" width="2" style="45" customWidth="1"/>
    <col min="3083" max="3327" width="9.375" style="45"/>
    <col min="3328" max="3328" width="12.375" style="45" customWidth="1"/>
    <col min="3329" max="3329" width="31.125" style="45" customWidth="1"/>
    <col min="3330" max="3330" width="4" style="45" customWidth="1"/>
    <col min="3331" max="3331" width="10" style="45" customWidth="1"/>
    <col min="3332" max="3332" width="1.375" style="45" customWidth="1"/>
    <col min="3333" max="3333" width="23" style="45" bestFit="1" customWidth="1"/>
    <col min="3334" max="3334" width="2.375" style="45" customWidth="1"/>
    <col min="3335" max="3335" width="23" style="45" bestFit="1" customWidth="1"/>
    <col min="3336" max="3336" width="0.375" style="45" customWidth="1"/>
    <col min="3337" max="3337" width="1.375" style="45" customWidth="1"/>
    <col min="3338" max="3338" width="2" style="45" customWidth="1"/>
    <col min="3339" max="3583" width="9.375" style="45"/>
    <col min="3584" max="3584" width="12.375" style="45" customWidth="1"/>
    <col min="3585" max="3585" width="31.125" style="45" customWidth="1"/>
    <col min="3586" max="3586" width="4" style="45" customWidth="1"/>
    <col min="3587" max="3587" width="10" style="45" customWidth="1"/>
    <col min="3588" max="3588" width="1.375" style="45" customWidth="1"/>
    <col min="3589" max="3589" width="23" style="45" bestFit="1" customWidth="1"/>
    <col min="3590" max="3590" width="2.375" style="45" customWidth="1"/>
    <col min="3591" max="3591" width="23" style="45" bestFit="1" customWidth="1"/>
    <col min="3592" max="3592" width="0.375" style="45" customWidth="1"/>
    <col min="3593" max="3593" width="1.375" style="45" customWidth="1"/>
    <col min="3594" max="3594" width="2" style="45" customWidth="1"/>
    <col min="3595" max="3839" width="9.375" style="45"/>
    <col min="3840" max="3840" width="12.375" style="45" customWidth="1"/>
    <col min="3841" max="3841" width="31.125" style="45" customWidth="1"/>
    <col min="3842" max="3842" width="4" style="45" customWidth="1"/>
    <col min="3843" max="3843" width="10" style="45" customWidth="1"/>
    <col min="3844" max="3844" width="1.375" style="45" customWidth="1"/>
    <col min="3845" max="3845" width="23" style="45" bestFit="1" customWidth="1"/>
    <col min="3846" max="3846" width="2.375" style="45" customWidth="1"/>
    <col min="3847" max="3847" width="23" style="45" bestFit="1" customWidth="1"/>
    <col min="3848" max="3848" width="0.375" style="45" customWidth="1"/>
    <col min="3849" max="3849" width="1.375" style="45" customWidth="1"/>
    <col min="3850" max="3850" width="2" style="45" customWidth="1"/>
    <col min="3851" max="4095" width="9.375" style="45"/>
    <col min="4096" max="4096" width="12.375" style="45" customWidth="1"/>
    <col min="4097" max="4097" width="31.125" style="45" customWidth="1"/>
    <col min="4098" max="4098" width="4" style="45" customWidth="1"/>
    <col min="4099" max="4099" width="10" style="45" customWidth="1"/>
    <col min="4100" max="4100" width="1.375" style="45" customWidth="1"/>
    <col min="4101" max="4101" width="23" style="45" bestFit="1" customWidth="1"/>
    <col min="4102" max="4102" width="2.375" style="45" customWidth="1"/>
    <col min="4103" max="4103" width="23" style="45" bestFit="1" customWidth="1"/>
    <col min="4104" max="4104" width="0.375" style="45" customWidth="1"/>
    <col min="4105" max="4105" width="1.375" style="45" customWidth="1"/>
    <col min="4106" max="4106" width="2" style="45" customWidth="1"/>
    <col min="4107" max="4351" width="9.375" style="45"/>
    <col min="4352" max="4352" width="12.375" style="45" customWidth="1"/>
    <col min="4353" max="4353" width="31.125" style="45" customWidth="1"/>
    <col min="4354" max="4354" width="4" style="45" customWidth="1"/>
    <col min="4355" max="4355" width="10" style="45" customWidth="1"/>
    <col min="4356" max="4356" width="1.375" style="45" customWidth="1"/>
    <col min="4357" max="4357" width="23" style="45" bestFit="1" customWidth="1"/>
    <col min="4358" max="4358" width="2.375" style="45" customWidth="1"/>
    <col min="4359" max="4359" width="23" style="45" bestFit="1" customWidth="1"/>
    <col min="4360" max="4360" width="0.375" style="45" customWidth="1"/>
    <col min="4361" max="4361" width="1.375" style="45" customWidth="1"/>
    <col min="4362" max="4362" width="2" style="45" customWidth="1"/>
    <col min="4363" max="4607" width="9.375" style="45"/>
    <col min="4608" max="4608" width="12.375" style="45" customWidth="1"/>
    <col min="4609" max="4609" width="31.125" style="45" customWidth="1"/>
    <col min="4610" max="4610" width="4" style="45" customWidth="1"/>
    <col min="4611" max="4611" width="10" style="45" customWidth="1"/>
    <col min="4612" max="4612" width="1.375" style="45" customWidth="1"/>
    <col min="4613" max="4613" width="23" style="45" bestFit="1" customWidth="1"/>
    <col min="4614" max="4614" width="2.375" style="45" customWidth="1"/>
    <col min="4615" max="4615" width="23" style="45" bestFit="1" customWidth="1"/>
    <col min="4616" max="4616" width="0.375" style="45" customWidth="1"/>
    <col min="4617" max="4617" width="1.375" style="45" customWidth="1"/>
    <col min="4618" max="4618" width="2" style="45" customWidth="1"/>
    <col min="4619" max="4863" width="9.375" style="45"/>
    <col min="4864" max="4864" width="12.375" style="45" customWidth="1"/>
    <col min="4865" max="4865" width="31.125" style="45" customWidth="1"/>
    <col min="4866" max="4866" width="4" style="45" customWidth="1"/>
    <col min="4867" max="4867" width="10" style="45" customWidth="1"/>
    <col min="4868" max="4868" width="1.375" style="45" customWidth="1"/>
    <col min="4869" max="4869" width="23" style="45" bestFit="1" customWidth="1"/>
    <col min="4870" max="4870" width="2.375" style="45" customWidth="1"/>
    <col min="4871" max="4871" width="23" style="45" bestFit="1" customWidth="1"/>
    <col min="4872" max="4872" width="0.375" style="45" customWidth="1"/>
    <col min="4873" max="4873" width="1.375" style="45" customWidth="1"/>
    <col min="4874" max="4874" width="2" style="45" customWidth="1"/>
    <col min="4875" max="5119" width="9.375" style="45"/>
    <col min="5120" max="5120" width="12.375" style="45" customWidth="1"/>
    <col min="5121" max="5121" width="31.125" style="45" customWidth="1"/>
    <col min="5122" max="5122" width="4" style="45" customWidth="1"/>
    <col min="5123" max="5123" width="10" style="45" customWidth="1"/>
    <col min="5124" max="5124" width="1.375" style="45" customWidth="1"/>
    <col min="5125" max="5125" width="23" style="45" bestFit="1" customWidth="1"/>
    <col min="5126" max="5126" width="2.375" style="45" customWidth="1"/>
    <col min="5127" max="5127" width="23" style="45" bestFit="1" customWidth="1"/>
    <col min="5128" max="5128" width="0.375" style="45" customWidth="1"/>
    <col min="5129" max="5129" width="1.375" style="45" customWidth="1"/>
    <col min="5130" max="5130" width="2" style="45" customWidth="1"/>
    <col min="5131" max="5375" width="9.375" style="45"/>
    <col min="5376" max="5376" width="12.375" style="45" customWidth="1"/>
    <col min="5377" max="5377" width="31.125" style="45" customWidth="1"/>
    <col min="5378" max="5378" width="4" style="45" customWidth="1"/>
    <col min="5379" max="5379" width="10" style="45" customWidth="1"/>
    <col min="5380" max="5380" width="1.375" style="45" customWidth="1"/>
    <col min="5381" max="5381" width="23" style="45" bestFit="1" customWidth="1"/>
    <col min="5382" max="5382" width="2.375" style="45" customWidth="1"/>
    <col min="5383" max="5383" width="23" style="45" bestFit="1" customWidth="1"/>
    <col min="5384" max="5384" width="0.375" style="45" customWidth="1"/>
    <col min="5385" max="5385" width="1.375" style="45" customWidth="1"/>
    <col min="5386" max="5386" width="2" style="45" customWidth="1"/>
    <col min="5387" max="5631" width="9.375" style="45"/>
    <col min="5632" max="5632" width="12.375" style="45" customWidth="1"/>
    <col min="5633" max="5633" width="31.125" style="45" customWidth="1"/>
    <col min="5634" max="5634" width="4" style="45" customWidth="1"/>
    <col min="5635" max="5635" width="10" style="45" customWidth="1"/>
    <col min="5636" max="5636" width="1.375" style="45" customWidth="1"/>
    <col min="5637" max="5637" width="23" style="45" bestFit="1" customWidth="1"/>
    <col min="5638" max="5638" width="2.375" style="45" customWidth="1"/>
    <col min="5639" max="5639" width="23" style="45" bestFit="1" customWidth="1"/>
    <col min="5640" max="5640" width="0.375" style="45" customWidth="1"/>
    <col min="5641" max="5641" width="1.375" style="45" customWidth="1"/>
    <col min="5642" max="5642" width="2" style="45" customWidth="1"/>
    <col min="5643" max="5887" width="9.375" style="45"/>
    <col min="5888" max="5888" width="12.375" style="45" customWidth="1"/>
    <col min="5889" max="5889" width="31.125" style="45" customWidth="1"/>
    <col min="5890" max="5890" width="4" style="45" customWidth="1"/>
    <col min="5891" max="5891" width="10" style="45" customWidth="1"/>
    <col min="5892" max="5892" width="1.375" style="45" customWidth="1"/>
    <col min="5893" max="5893" width="23" style="45" bestFit="1" customWidth="1"/>
    <col min="5894" max="5894" width="2.375" style="45" customWidth="1"/>
    <col min="5895" max="5895" width="23" style="45" bestFit="1" customWidth="1"/>
    <col min="5896" max="5896" width="0.375" style="45" customWidth="1"/>
    <col min="5897" max="5897" width="1.375" style="45" customWidth="1"/>
    <col min="5898" max="5898" width="2" style="45" customWidth="1"/>
    <col min="5899" max="6143" width="9.375" style="45"/>
    <col min="6144" max="6144" width="12.375" style="45" customWidth="1"/>
    <col min="6145" max="6145" width="31.125" style="45" customWidth="1"/>
    <col min="6146" max="6146" width="4" style="45" customWidth="1"/>
    <col min="6147" max="6147" width="10" style="45" customWidth="1"/>
    <col min="6148" max="6148" width="1.375" style="45" customWidth="1"/>
    <col min="6149" max="6149" width="23" style="45" bestFit="1" customWidth="1"/>
    <col min="6150" max="6150" width="2.375" style="45" customWidth="1"/>
    <col min="6151" max="6151" width="23" style="45" bestFit="1" customWidth="1"/>
    <col min="6152" max="6152" width="0.375" style="45" customWidth="1"/>
    <col min="6153" max="6153" width="1.375" style="45" customWidth="1"/>
    <col min="6154" max="6154" width="2" style="45" customWidth="1"/>
    <col min="6155" max="6399" width="9.375" style="45"/>
    <col min="6400" max="6400" width="12.375" style="45" customWidth="1"/>
    <col min="6401" max="6401" width="31.125" style="45" customWidth="1"/>
    <col min="6402" max="6402" width="4" style="45" customWidth="1"/>
    <col min="6403" max="6403" width="10" style="45" customWidth="1"/>
    <col min="6404" max="6404" width="1.375" style="45" customWidth="1"/>
    <col min="6405" max="6405" width="23" style="45" bestFit="1" customWidth="1"/>
    <col min="6406" max="6406" width="2.375" style="45" customWidth="1"/>
    <col min="6407" max="6407" width="23" style="45" bestFit="1" customWidth="1"/>
    <col min="6408" max="6408" width="0.375" style="45" customWidth="1"/>
    <col min="6409" max="6409" width="1.375" style="45" customWidth="1"/>
    <col min="6410" max="6410" width="2" style="45" customWidth="1"/>
    <col min="6411" max="6655" width="9.375" style="45"/>
    <col min="6656" max="6656" width="12.375" style="45" customWidth="1"/>
    <col min="6657" max="6657" width="31.125" style="45" customWidth="1"/>
    <col min="6658" max="6658" width="4" style="45" customWidth="1"/>
    <col min="6659" max="6659" width="10" style="45" customWidth="1"/>
    <col min="6660" max="6660" width="1.375" style="45" customWidth="1"/>
    <col min="6661" max="6661" width="23" style="45" bestFit="1" customWidth="1"/>
    <col min="6662" max="6662" width="2.375" style="45" customWidth="1"/>
    <col min="6663" max="6663" width="23" style="45" bestFit="1" customWidth="1"/>
    <col min="6664" max="6664" width="0.375" style="45" customWidth="1"/>
    <col min="6665" max="6665" width="1.375" style="45" customWidth="1"/>
    <col min="6666" max="6666" width="2" style="45" customWidth="1"/>
    <col min="6667" max="6911" width="9.375" style="45"/>
    <col min="6912" max="6912" width="12.375" style="45" customWidth="1"/>
    <col min="6913" max="6913" width="31.125" style="45" customWidth="1"/>
    <col min="6914" max="6914" width="4" style="45" customWidth="1"/>
    <col min="6915" max="6915" width="10" style="45" customWidth="1"/>
    <col min="6916" max="6916" width="1.375" style="45" customWidth="1"/>
    <col min="6917" max="6917" width="23" style="45" bestFit="1" customWidth="1"/>
    <col min="6918" max="6918" width="2.375" style="45" customWidth="1"/>
    <col min="6919" max="6919" width="23" style="45" bestFit="1" customWidth="1"/>
    <col min="6920" max="6920" width="0.375" style="45" customWidth="1"/>
    <col min="6921" max="6921" width="1.375" style="45" customWidth="1"/>
    <col min="6922" max="6922" width="2" style="45" customWidth="1"/>
    <col min="6923" max="7167" width="9.375" style="45"/>
    <col min="7168" max="7168" width="12.375" style="45" customWidth="1"/>
    <col min="7169" max="7169" width="31.125" style="45" customWidth="1"/>
    <col min="7170" max="7170" width="4" style="45" customWidth="1"/>
    <col min="7171" max="7171" width="10" style="45" customWidth="1"/>
    <col min="7172" max="7172" width="1.375" style="45" customWidth="1"/>
    <col min="7173" max="7173" width="23" style="45" bestFit="1" customWidth="1"/>
    <col min="7174" max="7174" width="2.375" style="45" customWidth="1"/>
    <col min="7175" max="7175" width="23" style="45" bestFit="1" customWidth="1"/>
    <col min="7176" max="7176" width="0.375" style="45" customWidth="1"/>
    <col min="7177" max="7177" width="1.375" style="45" customWidth="1"/>
    <col min="7178" max="7178" width="2" style="45" customWidth="1"/>
    <col min="7179" max="7423" width="9.375" style="45"/>
    <col min="7424" max="7424" width="12.375" style="45" customWidth="1"/>
    <col min="7425" max="7425" width="31.125" style="45" customWidth="1"/>
    <col min="7426" max="7426" width="4" style="45" customWidth="1"/>
    <col min="7427" max="7427" width="10" style="45" customWidth="1"/>
    <col min="7428" max="7428" width="1.375" style="45" customWidth="1"/>
    <col min="7429" max="7429" width="23" style="45" bestFit="1" customWidth="1"/>
    <col min="7430" max="7430" width="2.375" style="45" customWidth="1"/>
    <col min="7431" max="7431" width="23" style="45" bestFit="1" customWidth="1"/>
    <col min="7432" max="7432" width="0.375" style="45" customWidth="1"/>
    <col min="7433" max="7433" width="1.375" style="45" customWidth="1"/>
    <col min="7434" max="7434" width="2" style="45" customWidth="1"/>
    <col min="7435" max="7679" width="9.375" style="45"/>
    <col min="7680" max="7680" width="12.375" style="45" customWidth="1"/>
    <col min="7681" max="7681" width="31.125" style="45" customWidth="1"/>
    <col min="7682" max="7682" width="4" style="45" customWidth="1"/>
    <col min="7683" max="7683" width="10" style="45" customWidth="1"/>
    <col min="7684" max="7684" width="1.375" style="45" customWidth="1"/>
    <col min="7685" max="7685" width="23" style="45" bestFit="1" customWidth="1"/>
    <col min="7686" max="7686" width="2.375" style="45" customWidth="1"/>
    <col min="7687" max="7687" width="23" style="45" bestFit="1" customWidth="1"/>
    <col min="7688" max="7688" width="0.375" style="45" customWidth="1"/>
    <col min="7689" max="7689" width="1.375" style="45" customWidth="1"/>
    <col min="7690" max="7690" width="2" style="45" customWidth="1"/>
    <col min="7691" max="7935" width="9.375" style="45"/>
    <col min="7936" max="7936" width="12.375" style="45" customWidth="1"/>
    <col min="7937" max="7937" width="31.125" style="45" customWidth="1"/>
    <col min="7938" max="7938" width="4" style="45" customWidth="1"/>
    <col min="7939" max="7939" width="10" style="45" customWidth="1"/>
    <col min="7940" max="7940" width="1.375" style="45" customWidth="1"/>
    <col min="7941" max="7941" width="23" style="45" bestFit="1" customWidth="1"/>
    <col min="7942" max="7942" width="2.375" style="45" customWidth="1"/>
    <col min="7943" max="7943" width="23" style="45" bestFit="1" customWidth="1"/>
    <col min="7944" max="7944" width="0.375" style="45" customWidth="1"/>
    <col min="7945" max="7945" width="1.375" style="45" customWidth="1"/>
    <col min="7946" max="7946" width="2" style="45" customWidth="1"/>
    <col min="7947" max="8191" width="9.375" style="45"/>
    <col min="8192" max="8192" width="12.375" style="45" customWidth="1"/>
    <col min="8193" max="8193" width="31.125" style="45" customWidth="1"/>
    <col min="8194" max="8194" width="4" style="45" customWidth="1"/>
    <col min="8195" max="8195" width="10" style="45" customWidth="1"/>
    <col min="8196" max="8196" width="1.375" style="45" customWidth="1"/>
    <col min="8197" max="8197" width="23" style="45" bestFit="1" customWidth="1"/>
    <col min="8198" max="8198" width="2.375" style="45" customWidth="1"/>
    <col min="8199" max="8199" width="23" style="45" bestFit="1" customWidth="1"/>
    <col min="8200" max="8200" width="0.375" style="45" customWidth="1"/>
    <col min="8201" max="8201" width="1.375" style="45" customWidth="1"/>
    <col min="8202" max="8202" width="2" style="45" customWidth="1"/>
    <col min="8203" max="8447" width="9.375" style="45"/>
    <col min="8448" max="8448" width="12.375" style="45" customWidth="1"/>
    <col min="8449" max="8449" width="31.125" style="45" customWidth="1"/>
    <col min="8450" max="8450" width="4" style="45" customWidth="1"/>
    <col min="8451" max="8451" width="10" style="45" customWidth="1"/>
    <col min="8452" max="8452" width="1.375" style="45" customWidth="1"/>
    <col min="8453" max="8453" width="23" style="45" bestFit="1" customWidth="1"/>
    <col min="8454" max="8454" width="2.375" style="45" customWidth="1"/>
    <col min="8455" max="8455" width="23" style="45" bestFit="1" customWidth="1"/>
    <col min="8456" max="8456" width="0.375" style="45" customWidth="1"/>
    <col min="8457" max="8457" width="1.375" style="45" customWidth="1"/>
    <col min="8458" max="8458" width="2" style="45" customWidth="1"/>
    <col min="8459" max="8703" width="9.375" style="45"/>
    <col min="8704" max="8704" width="12.375" style="45" customWidth="1"/>
    <col min="8705" max="8705" width="31.125" style="45" customWidth="1"/>
    <col min="8706" max="8706" width="4" style="45" customWidth="1"/>
    <col min="8707" max="8707" width="10" style="45" customWidth="1"/>
    <col min="8708" max="8708" width="1.375" style="45" customWidth="1"/>
    <col min="8709" max="8709" width="23" style="45" bestFit="1" customWidth="1"/>
    <col min="8710" max="8710" width="2.375" style="45" customWidth="1"/>
    <col min="8711" max="8711" width="23" style="45" bestFit="1" customWidth="1"/>
    <col min="8712" max="8712" width="0.375" style="45" customWidth="1"/>
    <col min="8713" max="8713" width="1.375" style="45" customWidth="1"/>
    <col min="8714" max="8714" width="2" style="45" customWidth="1"/>
    <col min="8715" max="8959" width="9.375" style="45"/>
    <col min="8960" max="8960" width="12.375" style="45" customWidth="1"/>
    <col min="8961" max="8961" width="31.125" style="45" customWidth="1"/>
    <col min="8962" max="8962" width="4" style="45" customWidth="1"/>
    <col min="8963" max="8963" width="10" style="45" customWidth="1"/>
    <col min="8964" max="8964" width="1.375" style="45" customWidth="1"/>
    <col min="8965" max="8965" width="23" style="45" bestFit="1" customWidth="1"/>
    <col min="8966" max="8966" width="2.375" style="45" customWidth="1"/>
    <col min="8967" max="8967" width="23" style="45" bestFit="1" customWidth="1"/>
    <col min="8968" max="8968" width="0.375" style="45" customWidth="1"/>
    <col min="8969" max="8969" width="1.375" style="45" customWidth="1"/>
    <col min="8970" max="8970" width="2" style="45" customWidth="1"/>
    <col min="8971" max="9215" width="9.375" style="45"/>
    <col min="9216" max="9216" width="12.375" style="45" customWidth="1"/>
    <col min="9217" max="9217" width="31.125" style="45" customWidth="1"/>
    <col min="9218" max="9218" width="4" style="45" customWidth="1"/>
    <col min="9219" max="9219" width="10" style="45" customWidth="1"/>
    <col min="9220" max="9220" width="1.375" style="45" customWidth="1"/>
    <col min="9221" max="9221" width="23" style="45" bestFit="1" customWidth="1"/>
    <col min="9222" max="9222" width="2.375" style="45" customWidth="1"/>
    <col min="9223" max="9223" width="23" style="45" bestFit="1" customWidth="1"/>
    <col min="9224" max="9224" width="0.375" style="45" customWidth="1"/>
    <col min="9225" max="9225" width="1.375" style="45" customWidth="1"/>
    <col min="9226" max="9226" width="2" style="45" customWidth="1"/>
    <col min="9227" max="9471" width="9.375" style="45"/>
    <col min="9472" max="9472" width="12.375" style="45" customWidth="1"/>
    <col min="9473" max="9473" width="31.125" style="45" customWidth="1"/>
    <col min="9474" max="9474" width="4" style="45" customWidth="1"/>
    <col min="9475" max="9475" width="10" style="45" customWidth="1"/>
    <col min="9476" max="9476" width="1.375" style="45" customWidth="1"/>
    <col min="9477" max="9477" width="23" style="45" bestFit="1" customWidth="1"/>
    <col min="9478" max="9478" width="2.375" style="45" customWidth="1"/>
    <col min="9479" max="9479" width="23" style="45" bestFit="1" customWidth="1"/>
    <col min="9480" max="9480" width="0.375" style="45" customWidth="1"/>
    <col min="9481" max="9481" width="1.375" style="45" customWidth="1"/>
    <col min="9482" max="9482" width="2" style="45" customWidth="1"/>
    <col min="9483" max="9727" width="9.375" style="45"/>
    <col min="9728" max="9728" width="12.375" style="45" customWidth="1"/>
    <col min="9729" max="9729" width="31.125" style="45" customWidth="1"/>
    <col min="9730" max="9730" width="4" style="45" customWidth="1"/>
    <col min="9731" max="9731" width="10" style="45" customWidth="1"/>
    <col min="9732" max="9732" width="1.375" style="45" customWidth="1"/>
    <col min="9733" max="9733" width="23" style="45" bestFit="1" customWidth="1"/>
    <col min="9734" max="9734" width="2.375" style="45" customWidth="1"/>
    <col min="9735" max="9735" width="23" style="45" bestFit="1" customWidth="1"/>
    <col min="9736" max="9736" width="0.375" style="45" customWidth="1"/>
    <col min="9737" max="9737" width="1.375" style="45" customWidth="1"/>
    <col min="9738" max="9738" width="2" style="45" customWidth="1"/>
    <col min="9739" max="9983" width="9.375" style="45"/>
    <col min="9984" max="9984" width="12.375" style="45" customWidth="1"/>
    <col min="9985" max="9985" width="31.125" style="45" customWidth="1"/>
    <col min="9986" max="9986" width="4" style="45" customWidth="1"/>
    <col min="9987" max="9987" width="10" style="45" customWidth="1"/>
    <col min="9988" max="9988" width="1.375" style="45" customWidth="1"/>
    <col min="9989" max="9989" width="23" style="45" bestFit="1" customWidth="1"/>
    <col min="9990" max="9990" width="2.375" style="45" customWidth="1"/>
    <col min="9991" max="9991" width="23" style="45" bestFit="1" customWidth="1"/>
    <col min="9992" max="9992" width="0.375" style="45" customWidth="1"/>
    <col min="9993" max="9993" width="1.375" style="45" customWidth="1"/>
    <col min="9994" max="9994" width="2" style="45" customWidth="1"/>
    <col min="9995" max="10239" width="9.375" style="45"/>
    <col min="10240" max="10240" width="12.375" style="45" customWidth="1"/>
    <col min="10241" max="10241" width="31.125" style="45" customWidth="1"/>
    <col min="10242" max="10242" width="4" style="45" customWidth="1"/>
    <col min="10243" max="10243" width="10" style="45" customWidth="1"/>
    <col min="10244" max="10244" width="1.375" style="45" customWidth="1"/>
    <col min="10245" max="10245" width="23" style="45" bestFit="1" customWidth="1"/>
    <col min="10246" max="10246" width="2.375" style="45" customWidth="1"/>
    <col min="10247" max="10247" width="23" style="45" bestFit="1" customWidth="1"/>
    <col min="10248" max="10248" width="0.375" style="45" customWidth="1"/>
    <col min="10249" max="10249" width="1.375" style="45" customWidth="1"/>
    <col min="10250" max="10250" width="2" style="45" customWidth="1"/>
    <col min="10251" max="10495" width="9.375" style="45"/>
    <col min="10496" max="10496" width="12.375" style="45" customWidth="1"/>
    <col min="10497" max="10497" width="31.125" style="45" customWidth="1"/>
    <col min="10498" max="10498" width="4" style="45" customWidth="1"/>
    <col min="10499" max="10499" width="10" style="45" customWidth="1"/>
    <col min="10500" max="10500" width="1.375" style="45" customWidth="1"/>
    <col min="10501" max="10501" width="23" style="45" bestFit="1" customWidth="1"/>
    <col min="10502" max="10502" width="2.375" style="45" customWidth="1"/>
    <col min="10503" max="10503" width="23" style="45" bestFit="1" customWidth="1"/>
    <col min="10504" max="10504" width="0.375" style="45" customWidth="1"/>
    <col min="10505" max="10505" width="1.375" style="45" customWidth="1"/>
    <col min="10506" max="10506" width="2" style="45" customWidth="1"/>
    <col min="10507" max="10751" width="9.375" style="45"/>
    <col min="10752" max="10752" width="12.375" style="45" customWidth="1"/>
    <col min="10753" max="10753" width="31.125" style="45" customWidth="1"/>
    <col min="10754" max="10754" width="4" style="45" customWidth="1"/>
    <col min="10755" max="10755" width="10" style="45" customWidth="1"/>
    <col min="10756" max="10756" width="1.375" style="45" customWidth="1"/>
    <col min="10757" max="10757" width="23" style="45" bestFit="1" customWidth="1"/>
    <col min="10758" max="10758" width="2.375" style="45" customWidth="1"/>
    <col min="10759" max="10759" width="23" style="45" bestFit="1" customWidth="1"/>
    <col min="10760" max="10760" width="0.375" style="45" customWidth="1"/>
    <col min="10761" max="10761" width="1.375" style="45" customWidth="1"/>
    <col min="10762" max="10762" width="2" style="45" customWidth="1"/>
    <col min="10763" max="11007" width="9.375" style="45"/>
    <col min="11008" max="11008" width="12.375" style="45" customWidth="1"/>
    <col min="11009" max="11009" width="31.125" style="45" customWidth="1"/>
    <col min="11010" max="11010" width="4" style="45" customWidth="1"/>
    <col min="11011" max="11011" width="10" style="45" customWidth="1"/>
    <col min="11012" max="11012" width="1.375" style="45" customWidth="1"/>
    <col min="11013" max="11013" width="23" style="45" bestFit="1" customWidth="1"/>
    <col min="11014" max="11014" width="2.375" style="45" customWidth="1"/>
    <col min="11015" max="11015" width="23" style="45" bestFit="1" customWidth="1"/>
    <col min="11016" max="11016" width="0.375" style="45" customWidth="1"/>
    <col min="11017" max="11017" width="1.375" style="45" customWidth="1"/>
    <col min="11018" max="11018" width="2" style="45" customWidth="1"/>
    <col min="11019" max="11263" width="9.375" style="45"/>
    <col min="11264" max="11264" width="12.375" style="45" customWidth="1"/>
    <col min="11265" max="11265" width="31.125" style="45" customWidth="1"/>
    <col min="11266" max="11266" width="4" style="45" customWidth="1"/>
    <col min="11267" max="11267" width="10" style="45" customWidth="1"/>
    <col min="11268" max="11268" width="1.375" style="45" customWidth="1"/>
    <col min="11269" max="11269" width="23" style="45" bestFit="1" customWidth="1"/>
    <col min="11270" max="11270" width="2.375" style="45" customWidth="1"/>
    <col min="11271" max="11271" width="23" style="45" bestFit="1" customWidth="1"/>
    <col min="11272" max="11272" width="0.375" style="45" customWidth="1"/>
    <col min="11273" max="11273" width="1.375" style="45" customWidth="1"/>
    <col min="11274" max="11274" width="2" style="45" customWidth="1"/>
    <col min="11275" max="11519" width="9.375" style="45"/>
    <col min="11520" max="11520" width="12.375" style="45" customWidth="1"/>
    <col min="11521" max="11521" width="31.125" style="45" customWidth="1"/>
    <col min="11522" max="11522" width="4" style="45" customWidth="1"/>
    <col min="11523" max="11523" width="10" style="45" customWidth="1"/>
    <col min="11524" max="11524" width="1.375" style="45" customWidth="1"/>
    <col min="11525" max="11525" width="23" style="45" bestFit="1" customWidth="1"/>
    <col min="11526" max="11526" width="2.375" style="45" customWidth="1"/>
    <col min="11527" max="11527" width="23" style="45" bestFit="1" customWidth="1"/>
    <col min="11528" max="11528" width="0.375" style="45" customWidth="1"/>
    <col min="11529" max="11529" width="1.375" style="45" customWidth="1"/>
    <col min="11530" max="11530" width="2" style="45" customWidth="1"/>
    <col min="11531" max="11775" width="9.375" style="45"/>
    <col min="11776" max="11776" width="12.375" style="45" customWidth="1"/>
    <col min="11777" max="11777" width="31.125" style="45" customWidth="1"/>
    <col min="11778" max="11778" width="4" style="45" customWidth="1"/>
    <col min="11779" max="11779" width="10" style="45" customWidth="1"/>
    <col min="11780" max="11780" width="1.375" style="45" customWidth="1"/>
    <col min="11781" max="11781" width="23" style="45" bestFit="1" customWidth="1"/>
    <col min="11782" max="11782" width="2.375" style="45" customWidth="1"/>
    <col min="11783" max="11783" width="23" style="45" bestFit="1" customWidth="1"/>
    <col min="11784" max="11784" width="0.375" style="45" customWidth="1"/>
    <col min="11785" max="11785" width="1.375" style="45" customWidth="1"/>
    <col min="11786" max="11786" width="2" style="45" customWidth="1"/>
    <col min="11787" max="12031" width="9.375" style="45"/>
    <col min="12032" max="12032" width="12.375" style="45" customWidth="1"/>
    <col min="12033" max="12033" width="31.125" style="45" customWidth="1"/>
    <col min="12034" max="12034" width="4" style="45" customWidth="1"/>
    <col min="12035" max="12035" width="10" style="45" customWidth="1"/>
    <col min="12036" max="12036" width="1.375" style="45" customWidth="1"/>
    <col min="12037" max="12037" width="23" style="45" bestFit="1" customWidth="1"/>
    <col min="12038" max="12038" width="2.375" style="45" customWidth="1"/>
    <col min="12039" max="12039" width="23" style="45" bestFit="1" customWidth="1"/>
    <col min="12040" max="12040" width="0.375" style="45" customWidth="1"/>
    <col min="12041" max="12041" width="1.375" style="45" customWidth="1"/>
    <col min="12042" max="12042" width="2" style="45" customWidth="1"/>
    <col min="12043" max="12287" width="9.375" style="45"/>
    <col min="12288" max="12288" width="12.375" style="45" customWidth="1"/>
    <col min="12289" max="12289" width="31.125" style="45" customWidth="1"/>
    <col min="12290" max="12290" width="4" style="45" customWidth="1"/>
    <col min="12291" max="12291" width="10" style="45" customWidth="1"/>
    <col min="12292" max="12292" width="1.375" style="45" customWidth="1"/>
    <col min="12293" max="12293" width="23" style="45" bestFit="1" customWidth="1"/>
    <col min="12294" max="12294" width="2.375" style="45" customWidth="1"/>
    <col min="12295" max="12295" width="23" style="45" bestFit="1" customWidth="1"/>
    <col min="12296" max="12296" width="0.375" style="45" customWidth="1"/>
    <col min="12297" max="12297" width="1.375" style="45" customWidth="1"/>
    <col min="12298" max="12298" width="2" style="45" customWidth="1"/>
    <col min="12299" max="12543" width="9.375" style="45"/>
    <col min="12544" max="12544" width="12.375" style="45" customWidth="1"/>
    <col min="12545" max="12545" width="31.125" style="45" customWidth="1"/>
    <col min="12546" max="12546" width="4" style="45" customWidth="1"/>
    <col min="12547" max="12547" width="10" style="45" customWidth="1"/>
    <col min="12548" max="12548" width="1.375" style="45" customWidth="1"/>
    <col min="12549" max="12549" width="23" style="45" bestFit="1" customWidth="1"/>
    <col min="12550" max="12550" width="2.375" style="45" customWidth="1"/>
    <col min="12551" max="12551" width="23" style="45" bestFit="1" customWidth="1"/>
    <col min="12552" max="12552" width="0.375" style="45" customWidth="1"/>
    <col min="12553" max="12553" width="1.375" style="45" customWidth="1"/>
    <col min="12554" max="12554" width="2" style="45" customWidth="1"/>
    <col min="12555" max="12799" width="9.375" style="45"/>
    <col min="12800" max="12800" width="12.375" style="45" customWidth="1"/>
    <col min="12801" max="12801" width="31.125" style="45" customWidth="1"/>
    <col min="12802" max="12802" width="4" style="45" customWidth="1"/>
    <col min="12803" max="12803" width="10" style="45" customWidth="1"/>
    <col min="12804" max="12804" width="1.375" style="45" customWidth="1"/>
    <col min="12805" max="12805" width="23" style="45" bestFit="1" customWidth="1"/>
    <col min="12806" max="12806" width="2.375" style="45" customWidth="1"/>
    <col min="12807" max="12807" width="23" style="45" bestFit="1" customWidth="1"/>
    <col min="12808" max="12808" width="0.375" style="45" customWidth="1"/>
    <col min="12809" max="12809" width="1.375" style="45" customWidth="1"/>
    <col min="12810" max="12810" width="2" style="45" customWidth="1"/>
    <col min="12811" max="13055" width="9.375" style="45"/>
    <col min="13056" max="13056" width="12.375" style="45" customWidth="1"/>
    <col min="13057" max="13057" width="31.125" style="45" customWidth="1"/>
    <col min="13058" max="13058" width="4" style="45" customWidth="1"/>
    <col min="13059" max="13059" width="10" style="45" customWidth="1"/>
    <col min="13060" max="13060" width="1.375" style="45" customWidth="1"/>
    <col min="13061" max="13061" width="23" style="45" bestFit="1" customWidth="1"/>
    <col min="13062" max="13062" width="2.375" style="45" customWidth="1"/>
    <col min="13063" max="13063" width="23" style="45" bestFit="1" customWidth="1"/>
    <col min="13064" max="13064" width="0.375" style="45" customWidth="1"/>
    <col min="13065" max="13065" width="1.375" style="45" customWidth="1"/>
    <col min="13066" max="13066" width="2" style="45" customWidth="1"/>
    <col min="13067" max="13311" width="9.375" style="45"/>
    <col min="13312" max="13312" width="12.375" style="45" customWidth="1"/>
    <col min="13313" max="13313" width="31.125" style="45" customWidth="1"/>
    <col min="13314" max="13314" width="4" style="45" customWidth="1"/>
    <col min="13315" max="13315" width="10" style="45" customWidth="1"/>
    <col min="13316" max="13316" width="1.375" style="45" customWidth="1"/>
    <col min="13317" max="13317" width="23" style="45" bestFit="1" customWidth="1"/>
    <col min="13318" max="13318" width="2.375" style="45" customWidth="1"/>
    <col min="13319" max="13319" width="23" style="45" bestFit="1" customWidth="1"/>
    <col min="13320" max="13320" width="0.375" style="45" customWidth="1"/>
    <col min="13321" max="13321" width="1.375" style="45" customWidth="1"/>
    <col min="13322" max="13322" width="2" style="45" customWidth="1"/>
    <col min="13323" max="13567" width="9.375" style="45"/>
    <col min="13568" max="13568" width="12.375" style="45" customWidth="1"/>
    <col min="13569" max="13569" width="31.125" style="45" customWidth="1"/>
    <col min="13570" max="13570" width="4" style="45" customWidth="1"/>
    <col min="13571" max="13571" width="10" style="45" customWidth="1"/>
    <col min="13572" max="13572" width="1.375" style="45" customWidth="1"/>
    <col min="13573" max="13573" width="23" style="45" bestFit="1" customWidth="1"/>
    <col min="13574" max="13574" width="2.375" style="45" customWidth="1"/>
    <col min="13575" max="13575" width="23" style="45" bestFit="1" customWidth="1"/>
    <col min="13576" max="13576" width="0.375" style="45" customWidth="1"/>
    <col min="13577" max="13577" width="1.375" style="45" customWidth="1"/>
    <col min="13578" max="13578" width="2" style="45" customWidth="1"/>
    <col min="13579" max="13823" width="9.375" style="45"/>
    <col min="13824" max="13824" width="12.375" style="45" customWidth="1"/>
    <col min="13825" max="13825" width="31.125" style="45" customWidth="1"/>
    <col min="13826" max="13826" width="4" style="45" customWidth="1"/>
    <col min="13827" max="13827" width="10" style="45" customWidth="1"/>
    <col min="13828" max="13828" width="1.375" style="45" customWidth="1"/>
    <col min="13829" max="13829" width="23" style="45" bestFit="1" customWidth="1"/>
    <col min="13830" max="13830" width="2.375" style="45" customWidth="1"/>
    <col min="13831" max="13831" width="23" style="45" bestFit="1" customWidth="1"/>
    <col min="13832" max="13832" width="0.375" style="45" customWidth="1"/>
    <col min="13833" max="13833" width="1.375" style="45" customWidth="1"/>
    <col min="13834" max="13834" width="2" style="45" customWidth="1"/>
    <col min="13835" max="14079" width="9.375" style="45"/>
    <col min="14080" max="14080" width="12.375" style="45" customWidth="1"/>
    <col min="14081" max="14081" width="31.125" style="45" customWidth="1"/>
    <col min="14082" max="14082" width="4" style="45" customWidth="1"/>
    <col min="14083" max="14083" width="10" style="45" customWidth="1"/>
    <col min="14084" max="14084" width="1.375" style="45" customWidth="1"/>
    <col min="14085" max="14085" width="23" style="45" bestFit="1" customWidth="1"/>
    <col min="14086" max="14086" width="2.375" style="45" customWidth="1"/>
    <col min="14087" max="14087" width="23" style="45" bestFit="1" customWidth="1"/>
    <col min="14088" max="14088" width="0.375" style="45" customWidth="1"/>
    <col min="14089" max="14089" width="1.375" style="45" customWidth="1"/>
    <col min="14090" max="14090" width="2" style="45" customWidth="1"/>
    <col min="14091" max="14335" width="9.375" style="45"/>
    <col min="14336" max="14336" width="12.375" style="45" customWidth="1"/>
    <col min="14337" max="14337" width="31.125" style="45" customWidth="1"/>
    <col min="14338" max="14338" width="4" style="45" customWidth="1"/>
    <col min="14339" max="14339" width="10" style="45" customWidth="1"/>
    <col min="14340" max="14340" width="1.375" style="45" customWidth="1"/>
    <col min="14341" max="14341" width="23" style="45" bestFit="1" customWidth="1"/>
    <col min="14342" max="14342" width="2.375" style="45" customWidth="1"/>
    <col min="14343" max="14343" width="23" style="45" bestFit="1" customWidth="1"/>
    <col min="14344" max="14344" width="0.375" style="45" customWidth="1"/>
    <col min="14345" max="14345" width="1.375" style="45" customWidth="1"/>
    <col min="14346" max="14346" width="2" style="45" customWidth="1"/>
    <col min="14347" max="14591" width="9.375" style="45"/>
    <col min="14592" max="14592" width="12.375" style="45" customWidth="1"/>
    <col min="14593" max="14593" width="31.125" style="45" customWidth="1"/>
    <col min="14594" max="14594" width="4" style="45" customWidth="1"/>
    <col min="14595" max="14595" width="10" style="45" customWidth="1"/>
    <col min="14596" max="14596" width="1.375" style="45" customWidth="1"/>
    <col min="14597" max="14597" width="23" style="45" bestFit="1" customWidth="1"/>
    <col min="14598" max="14598" width="2.375" style="45" customWidth="1"/>
    <col min="14599" max="14599" width="23" style="45" bestFit="1" customWidth="1"/>
    <col min="14600" max="14600" width="0.375" style="45" customWidth="1"/>
    <col min="14601" max="14601" width="1.375" style="45" customWidth="1"/>
    <col min="14602" max="14602" width="2" style="45" customWidth="1"/>
    <col min="14603" max="14847" width="9.375" style="45"/>
    <col min="14848" max="14848" width="12.375" style="45" customWidth="1"/>
    <col min="14849" max="14849" width="31.125" style="45" customWidth="1"/>
    <col min="14850" max="14850" width="4" style="45" customWidth="1"/>
    <col min="14851" max="14851" width="10" style="45" customWidth="1"/>
    <col min="14852" max="14852" width="1.375" style="45" customWidth="1"/>
    <col min="14853" max="14853" width="23" style="45" bestFit="1" customWidth="1"/>
    <col min="14854" max="14854" width="2.375" style="45" customWidth="1"/>
    <col min="14855" max="14855" width="23" style="45" bestFit="1" customWidth="1"/>
    <col min="14856" max="14856" width="0.375" style="45" customWidth="1"/>
    <col min="14857" max="14857" width="1.375" style="45" customWidth="1"/>
    <col min="14858" max="14858" width="2" style="45" customWidth="1"/>
    <col min="14859" max="15103" width="9.375" style="45"/>
    <col min="15104" max="15104" width="12.375" style="45" customWidth="1"/>
    <col min="15105" max="15105" width="31.125" style="45" customWidth="1"/>
    <col min="15106" max="15106" width="4" style="45" customWidth="1"/>
    <col min="15107" max="15107" width="10" style="45" customWidth="1"/>
    <col min="15108" max="15108" width="1.375" style="45" customWidth="1"/>
    <col min="15109" max="15109" width="23" style="45" bestFit="1" customWidth="1"/>
    <col min="15110" max="15110" width="2.375" style="45" customWidth="1"/>
    <col min="15111" max="15111" width="23" style="45" bestFit="1" customWidth="1"/>
    <col min="15112" max="15112" width="0.375" style="45" customWidth="1"/>
    <col min="15113" max="15113" width="1.375" style="45" customWidth="1"/>
    <col min="15114" max="15114" width="2" style="45" customWidth="1"/>
    <col min="15115" max="15359" width="9.375" style="45"/>
    <col min="15360" max="15360" width="12.375" style="45" customWidth="1"/>
    <col min="15361" max="15361" width="31.125" style="45" customWidth="1"/>
    <col min="15362" max="15362" width="4" style="45" customWidth="1"/>
    <col min="15363" max="15363" width="10" style="45" customWidth="1"/>
    <col min="15364" max="15364" width="1.375" style="45" customWidth="1"/>
    <col min="15365" max="15365" width="23" style="45" bestFit="1" customWidth="1"/>
    <col min="15366" max="15366" width="2.375" style="45" customWidth="1"/>
    <col min="15367" max="15367" width="23" style="45" bestFit="1" customWidth="1"/>
    <col min="15368" max="15368" width="0.375" style="45" customWidth="1"/>
    <col min="15369" max="15369" width="1.375" style="45" customWidth="1"/>
    <col min="15370" max="15370" width="2" style="45" customWidth="1"/>
    <col min="15371" max="15615" width="9.375" style="45"/>
    <col min="15616" max="15616" width="12.375" style="45" customWidth="1"/>
    <col min="15617" max="15617" width="31.125" style="45" customWidth="1"/>
    <col min="15618" max="15618" width="4" style="45" customWidth="1"/>
    <col min="15619" max="15619" width="10" style="45" customWidth="1"/>
    <col min="15620" max="15620" width="1.375" style="45" customWidth="1"/>
    <col min="15621" max="15621" width="23" style="45" bestFit="1" customWidth="1"/>
    <col min="15622" max="15622" width="2.375" style="45" customWidth="1"/>
    <col min="15623" max="15623" width="23" style="45" bestFit="1" customWidth="1"/>
    <col min="15624" max="15624" width="0.375" style="45" customWidth="1"/>
    <col min="15625" max="15625" width="1.375" style="45" customWidth="1"/>
    <col min="15626" max="15626" width="2" style="45" customWidth="1"/>
    <col min="15627" max="15871" width="9.375" style="45"/>
    <col min="15872" max="15872" width="12.375" style="45" customWidth="1"/>
    <col min="15873" max="15873" width="31.125" style="45" customWidth="1"/>
    <col min="15874" max="15874" width="4" style="45" customWidth="1"/>
    <col min="15875" max="15875" width="10" style="45" customWidth="1"/>
    <col min="15876" max="15876" width="1.375" style="45" customWidth="1"/>
    <col min="15877" max="15877" width="23" style="45" bestFit="1" customWidth="1"/>
    <col min="15878" max="15878" width="2.375" style="45" customWidth="1"/>
    <col min="15879" max="15879" width="23" style="45" bestFit="1" customWidth="1"/>
    <col min="15880" max="15880" width="0.375" style="45" customWidth="1"/>
    <col min="15881" max="15881" width="1.375" style="45" customWidth="1"/>
    <col min="15882" max="15882" width="2" style="45" customWidth="1"/>
    <col min="15883" max="16127" width="9.375" style="45"/>
    <col min="16128" max="16128" width="12.375" style="45" customWidth="1"/>
    <col min="16129" max="16129" width="31.125" style="45" customWidth="1"/>
    <col min="16130" max="16130" width="4" style="45" customWidth="1"/>
    <col min="16131" max="16131" width="10" style="45" customWidth="1"/>
    <col min="16132" max="16132" width="1.375" style="45" customWidth="1"/>
    <col min="16133" max="16133" width="23" style="45" bestFit="1" customWidth="1"/>
    <col min="16134" max="16134" width="2.375" style="45" customWidth="1"/>
    <col min="16135" max="16135" width="23" style="45" bestFit="1" customWidth="1"/>
    <col min="16136" max="16136" width="0.375" style="45" customWidth="1"/>
    <col min="16137" max="16137" width="1.375" style="45" customWidth="1"/>
    <col min="16138" max="16138" width="2" style="45" customWidth="1"/>
    <col min="16139" max="16384" width="9.375" style="45"/>
  </cols>
  <sheetData>
    <row r="1" spans="2:15" ht="23.25" customHeight="1" x14ac:dyDescent="0.2">
      <c r="B1" s="63" t="str">
        <f>'المركز المالي'!B1</f>
        <v xml:space="preserve">الشركة السعودية للأنظمة الأمنية </v>
      </c>
      <c r="C1" s="63"/>
      <c r="D1" s="63"/>
      <c r="E1" s="63"/>
      <c r="F1" s="63"/>
      <c r="G1" s="63"/>
      <c r="H1" s="82"/>
      <c r="I1" s="53"/>
    </row>
    <row r="2" spans="2:15" ht="23.25" customHeight="1" x14ac:dyDescent="0.2">
      <c r="B2" s="63" t="s">
        <v>50</v>
      </c>
      <c r="C2" s="63"/>
      <c r="D2" s="63"/>
      <c r="E2" s="63"/>
      <c r="F2" s="63"/>
      <c r="G2" s="63"/>
      <c r="H2" s="82"/>
      <c r="I2" s="53"/>
    </row>
    <row r="3" spans="2:15" ht="23.25" customHeight="1" x14ac:dyDescent="0.2">
      <c r="B3" s="66" t="str">
        <f>'المركز المالي'!B3</f>
        <v xml:space="preserve"> شركة ذات مسؤولية محدودة </v>
      </c>
      <c r="C3" s="63"/>
      <c r="D3" s="63"/>
      <c r="E3" s="63"/>
      <c r="F3" s="63"/>
      <c r="G3" s="63"/>
      <c r="H3" s="82"/>
      <c r="I3" s="53"/>
    </row>
    <row r="4" spans="2:15" ht="23.25" customHeight="1" x14ac:dyDescent="0.2">
      <c r="B4" s="44" t="s">
        <v>41</v>
      </c>
      <c r="C4" s="44"/>
      <c r="D4" s="44"/>
      <c r="E4" s="44"/>
      <c r="F4" s="44"/>
      <c r="G4" s="44"/>
      <c r="H4" s="82"/>
      <c r="I4" s="53"/>
    </row>
    <row r="5" spans="2:15" ht="23.25" customHeight="1" x14ac:dyDescent="0.2">
      <c r="B5" s="44" t="s">
        <v>444</v>
      </c>
      <c r="C5" s="44"/>
      <c r="D5" s="44"/>
      <c r="E5" s="44"/>
      <c r="F5" s="44"/>
      <c r="G5" s="44"/>
      <c r="H5" s="82"/>
      <c r="I5" s="53"/>
    </row>
    <row r="6" spans="2:15" ht="23.25" customHeight="1" x14ac:dyDescent="0.2">
      <c r="B6" s="47" t="s">
        <v>17</v>
      </c>
      <c r="C6" s="39"/>
      <c r="D6" s="39"/>
      <c r="E6" s="39"/>
      <c r="F6" s="39"/>
      <c r="G6" s="39"/>
      <c r="H6" s="82"/>
      <c r="I6" s="53"/>
      <c r="J6" s="59"/>
    </row>
    <row r="7" spans="2:15" ht="25.35" customHeight="1" x14ac:dyDescent="0.2">
      <c r="B7" s="44"/>
      <c r="C7" s="44"/>
      <c r="D7" s="44"/>
      <c r="E7" s="44"/>
      <c r="F7" s="44"/>
      <c r="G7" s="44"/>
      <c r="H7" s="82"/>
      <c r="I7" s="53"/>
      <c r="J7" s="59"/>
    </row>
    <row r="8" spans="2:15" ht="13.5" customHeight="1" x14ac:dyDescent="0.2">
      <c r="B8" s="53"/>
      <c r="C8" s="53"/>
      <c r="D8" s="53"/>
      <c r="E8" s="37"/>
      <c r="F8" s="37"/>
      <c r="G8" s="37"/>
      <c r="H8" s="82"/>
      <c r="I8" s="53"/>
      <c r="J8" s="59"/>
    </row>
    <row r="9" spans="2:15" ht="39" customHeight="1" x14ac:dyDescent="0.2">
      <c r="B9" s="53"/>
      <c r="C9" s="103" t="s">
        <v>0</v>
      </c>
      <c r="E9" s="50" t="str">
        <f>'المركز المالي'!E8</f>
        <v>31 ديسمبر 2023م</v>
      </c>
      <c r="F9" s="51"/>
      <c r="G9" s="50" t="str">
        <f>'المركز المالي'!G8</f>
        <v>31 ديسمبر 2022م</v>
      </c>
    </row>
    <row r="10" spans="2:15" ht="24.75" hidden="1" customHeight="1" x14ac:dyDescent="0.2">
      <c r="B10" s="45" t="s">
        <v>15</v>
      </c>
      <c r="C10" s="77"/>
      <c r="D10" s="48"/>
      <c r="E10" s="15">
        <v>0</v>
      </c>
      <c r="F10" s="57"/>
      <c r="G10" s="15">
        <v>0</v>
      </c>
      <c r="L10" s="15"/>
    </row>
    <row r="11" spans="2:15" ht="24.75" hidden="1" customHeight="1" x14ac:dyDescent="0.2">
      <c r="B11" s="45" t="s">
        <v>16</v>
      </c>
      <c r="C11" s="4"/>
      <c r="D11" s="56"/>
      <c r="E11" s="16">
        <v>0</v>
      </c>
      <c r="F11" s="57"/>
      <c r="G11" s="16">
        <v>0</v>
      </c>
      <c r="H11" s="83"/>
    </row>
    <row r="12" spans="2:15" ht="36.75" customHeight="1" x14ac:dyDescent="0.2">
      <c r="B12" s="45" t="s">
        <v>12</v>
      </c>
      <c r="C12" s="4">
        <v>8</v>
      </c>
      <c r="D12" s="56"/>
      <c r="E12" s="16">
        <f>-'8-7'!H27</f>
        <v>-657414</v>
      </c>
      <c r="F12" s="31"/>
      <c r="G12" s="16">
        <f>-'8-7'!J27</f>
        <v>-949173</v>
      </c>
      <c r="H12" s="83"/>
    </row>
    <row r="13" spans="2:15" ht="24.75" hidden="1" customHeight="1" x14ac:dyDescent="0.2">
      <c r="B13" s="52" t="s">
        <v>33</v>
      </c>
      <c r="C13" s="4"/>
      <c r="D13" s="56"/>
      <c r="E13" s="16"/>
      <c r="F13" s="31"/>
      <c r="G13" s="16"/>
      <c r="H13" s="83"/>
    </row>
    <row r="14" spans="2:15" ht="29.25" customHeight="1" x14ac:dyDescent="0.2">
      <c r="B14" s="52" t="s">
        <v>45</v>
      </c>
      <c r="C14" s="104"/>
      <c r="D14" s="104"/>
      <c r="E14" s="17">
        <f>SUM(E12:E12)</f>
        <v>-657414</v>
      </c>
      <c r="F14" s="17"/>
      <c r="G14" s="17">
        <f>SUM(G12:G12)</f>
        <v>-949173</v>
      </c>
      <c r="H14" s="105"/>
      <c r="M14" s="55">
        <f>E14-N14</f>
        <v>254648</v>
      </c>
      <c r="N14" s="143">
        <f>-TB!M260</f>
        <v>-912062</v>
      </c>
      <c r="O14" s="45" t="s">
        <v>424</v>
      </c>
    </row>
    <row r="15" spans="2:15" ht="30.75" customHeight="1" x14ac:dyDescent="0.2">
      <c r="B15" s="45" t="s">
        <v>13</v>
      </c>
      <c r="C15" s="4"/>
      <c r="D15" s="104"/>
      <c r="E15" s="15">
        <v>0</v>
      </c>
      <c r="F15" s="31"/>
      <c r="G15" s="15">
        <v>0</v>
      </c>
      <c r="H15" s="105"/>
    </row>
    <row r="16" spans="2:15" s="52" customFormat="1" ht="30" customHeight="1" x14ac:dyDescent="0.2">
      <c r="B16" s="52" t="s">
        <v>60</v>
      </c>
      <c r="C16" s="106"/>
      <c r="D16" s="106"/>
      <c r="E16" s="40">
        <f>SUM(E14:E15)</f>
        <v>-657414</v>
      </c>
      <c r="F16" s="17"/>
      <c r="G16" s="40">
        <f>SUM(G14:G15)</f>
        <v>-949173</v>
      </c>
      <c r="H16" s="107"/>
    </row>
    <row r="17" spans="2:10" s="52" customFormat="1" ht="30" customHeight="1" x14ac:dyDescent="0.2">
      <c r="B17" s="45" t="s">
        <v>46</v>
      </c>
      <c r="D17" s="108"/>
      <c r="E17" s="109">
        <v>0</v>
      </c>
      <c r="F17" s="17"/>
      <c r="G17" s="109">
        <v>0</v>
      </c>
      <c r="H17" s="63"/>
      <c r="I17" s="110"/>
      <c r="J17" s="3"/>
    </row>
    <row r="18" spans="2:10" s="52" customFormat="1" ht="30" customHeight="1" thickBot="1" x14ac:dyDescent="0.25">
      <c r="B18" s="52" t="s">
        <v>55</v>
      </c>
      <c r="D18" s="108"/>
      <c r="E18" s="18">
        <f>SUM(E16:E17)</f>
        <v>-657414</v>
      </c>
      <c r="F18" s="31"/>
      <c r="G18" s="18">
        <f>SUM(G16:G17)</f>
        <v>-949173</v>
      </c>
      <c r="H18" s="63"/>
      <c r="I18" s="111"/>
      <c r="J18" s="3"/>
    </row>
    <row r="19" spans="2:10" s="52" customFormat="1" ht="16.5" customHeight="1" thickTop="1" x14ac:dyDescent="0.2">
      <c r="D19" s="108"/>
      <c r="E19" s="112"/>
      <c r="F19" s="113"/>
      <c r="G19" s="112"/>
      <c r="H19" s="63"/>
      <c r="I19" s="111"/>
      <c r="J19" s="3"/>
    </row>
    <row r="20" spans="2:10" s="52" customFormat="1" ht="16.5" customHeight="1" x14ac:dyDescent="0.2">
      <c r="D20" s="108"/>
      <c r="E20" s="112"/>
      <c r="F20" s="113"/>
      <c r="G20" s="112"/>
      <c r="H20" s="63"/>
      <c r="I20" s="111"/>
      <c r="J20" s="3"/>
    </row>
    <row r="21" spans="2:10" s="52" customFormat="1" ht="16.5" customHeight="1" x14ac:dyDescent="0.2">
      <c r="D21" s="108"/>
      <c r="E21" s="112"/>
      <c r="F21" s="113"/>
      <c r="G21" s="112"/>
      <c r="H21" s="63"/>
      <c r="I21" s="111"/>
      <c r="J21" s="3"/>
    </row>
    <row r="22" spans="2:10" s="52" customFormat="1" ht="16.5" customHeight="1" x14ac:dyDescent="0.2">
      <c r="D22" s="108"/>
      <c r="E22" s="112"/>
      <c r="F22" s="113"/>
      <c r="G22" s="112"/>
      <c r="H22" s="63"/>
      <c r="I22" s="111"/>
      <c r="J22" s="3"/>
    </row>
    <row r="23" spans="2:10" s="52" customFormat="1" ht="16.5" customHeight="1" x14ac:dyDescent="0.2">
      <c r="D23" s="108"/>
      <c r="E23" s="112"/>
      <c r="F23" s="113"/>
      <c r="G23" s="112"/>
      <c r="H23" s="63"/>
      <c r="I23" s="111"/>
      <c r="J23" s="3"/>
    </row>
    <row r="24" spans="2:10" s="52" customFormat="1" ht="16.5" customHeight="1" x14ac:dyDescent="0.2">
      <c r="D24" s="108"/>
      <c r="E24" s="112"/>
      <c r="F24" s="113"/>
      <c r="G24" s="112"/>
      <c r="H24" s="63"/>
      <c r="I24" s="111"/>
      <c r="J24" s="3"/>
    </row>
    <row r="25" spans="2:10" s="52" customFormat="1" ht="22.5" customHeight="1" x14ac:dyDescent="0.2">
      <c r="D25" s="108"/>
      <c r="E25" s="112"/>
      <c r="F25" s="113"/>
      <c r="G25" s="112"/>
      <c r="H25" s="63"/>
      <c r="I25" s="111"/>
      <c r="J25" s="3"/>
    </row>
    <row r="26" spans="2:10" ht="25.5" customHeight="1" x14ac:dyDescent="0.2">
      <c r="H26" s="63"/>
      <c r="I26" s="52"/>
    </row>
    <row r="27" spans="2:10" ht="25.5" customHeight="1" x14ac:dyDescent="0.2">
      <c r="H27" s="63"/>
      <c r="I27" s="52"/>
    </row>
    <row r="28" spans="2:10" ht="25.5" customHeight="1" x14ac:dyDescent="0.2">
      <c r="H28" s="63"/>
      <c r="I28" s="52"/>
    </row>
    <row r="29" spans="2:10" ht="25.5" customHeight="1" x14ac:dyDescent="0.2">
      <c r="H29" s="63"/>
      <c r="I29" s="52"/>
    </row>
    <row r="30" spans="2:10" ht="25.5" customHeight="1" x14ac:dyDescent="0.2">
      <c r="H30" s="63"/>
      <c r="I30" s="52"/>
    </row>
    <row r="31" spans="2:10" ht="14.25" customHeight="1" x14ac:dyDescent="0.2">
      <c r="E31" s="31"/>
    </row>
    <row r="33" spans="2:8" ht="26.25" customHeight="1" x14ac:dyDescent="0.2">
      <c r="B33" s="151" t="s">
        <v>445</v>
      </c>
      <c r="C33" s="151"/>
      <c r="D33" s="151"/>
      <c r="E33" s="151"/>
      <c r="F33" s="151"/>
      <c r="G33" s="151"/>
      <c r="H33" s="61"/>
    </row>
    <row r="34" spans="2:8" ht="20.25" customHeight="1" x14ac:dyDescent="0.2">
      <c r="B34" s="153">
        <v>5</v>
      </c>
      <c r="C34" s="153"/>
      <c r="D34" s="153"/>
      <c r="E34" s="153"/>
      <c r="F34" s="153"/>
      <c r="G34" s="153"/>
    </row>
  </sheetData>
  <customSheetViews>
    <customSheetView guid="{C4C54333-0C8B-484B-8210-F3D7E510C081}" scale="145" showPageBreaks="1" showGridLines="0" hiddenColumns="1" view="pageBreakPreview" topLeftCell="B13">
      <selection activeCell="C11" sqref="C11"/>
      <pageMargins left="0.28999999999999998" right="0.17" top="0.53" bottom="0" header="0" footer="0"/>
      <printOptions horizontalCentered="1"/>
      <pageSetup paperSize="9" firstPageNumber="5" orientation="portrait" useFirstPageNumber="1" r:id="rId1"/>
      <headerFooter alignWithMargins="0"/>
    </customSheetView>
  </customSheetViews>
  <mergeCells count="2">
    <mergeCell ref="B34:G34"/>
    <mergeCell ref="B33:G33"/>
  </mergeCells>
  <printOptions horizontalCentered="1"/>
  <pageMargins left="0.27559055118110237" right="0.15748031496062992" top="0.62992125984251968" bottom="0" header="0" footer="0"/>
  <pageSetup paperSize="9" firstPageNumber="5" orientation="portrait" useFirstPageNumber="1" r:id="rId2"/>
  <headerFooter alignWithMargins="0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rightToLeft="1" zoomScale="90" zoomScaleNormal="90" zoomScaleSheetLayoutView="145" zoomScalePageLayoutView="85" workbookViewId="0">
      <selection activeCell="S6" sqref="S6"/>
    </sheetView>
  </sheetViews>
  <sheetFormatPr defaultColWidth="9.375" defaultRowHeight="27" customHeight="1" x14ac:dyDescent="0.2"/>
  <cols>
    <col min="1" max="1" width="1.375" style="45" customWidth="1"/>
    <col min="2" max="2" width="36.375" style="45" customWidth="1"/>
    <col min="3" max="3" width="2.375" style="45" customWidth="1"/>
    <col min="4" max="4" width="12.625" style="45" customWidth="1"/>
    <col min="5" max="5" width="2.25" style="45" customWidth="1"/>
    <col min="6" max="6" width="14.375" style="45" customWidth="1"/>
    <col min="7" max="7" width="2.375" style="45" customWidth="1"/>
    <col min="8" max="8" width="14.375" style="45" customWidth="1"/>
    <col min="9" max="9" width="1.375" style="45" customWidth="1"/>
    <col min="10" max="10" width="9.375" style="45"/>
    <col min="11" max="11" width="13.375" style="45" bestFit="1" customWidth="1"/>
    <col min="12" max="254" width="9.375" style="45"/>
    <col min="255" max="255" width="12.375" style="45" customWidth="1"/>
    <col min="256" max="256" width="38" style="45" customWidth="1"/>
    <col min="257" max="257" width="2.375" style="45" customWidth="1"/>
    <col min="258" max="258" width="21.375" style="45" bestFit="1" customWidth="1"/>
    <col min="259" max="259" width="3.375" style="45" customWidth="1"/>
    <col min="260" max="260" width="21.375" style="45" bestFit="1" customWidth="1"/>
    <col min="261" max="261" width="3.375" style="45" customWidth="1"/>
    <col min="262" max="262" width="23" style="45" bestFit="1" customWidth="1"/>
    <col min="263" max="263" width="3.375" style="45" customWidth="1"/>
    <col min="264" max="264" width="23" style="45" bestFit="1" customWidth="1"/>
    <col min="265" max="265" width="1.375" style="45" customWidth="1"/>
    <col min="266" max="266" width="9.375" style="45"/>
    <col min="267" max="267" width="13.375" style="45" bestFit="1" customWidth="1"/>
    <col min="268" max="510" width="9.375" style="45"/>
    <col min="511" max="511" width="12.375" style="45" customWidth="1"/>
    <col min="512" max="512" width="38" style="45" customWidth="1"/>
    <col min="513" max="513" width="2.375" style="45" customWidth="1"/>
    <col min="514" max="514" width="21.375" style="45" bestFit="1" customWidth="1"/>
    <col min="515" max="515" width="3.375" style="45" customWidth="1"/>
    <col min="516" max="516" width="21.375" style="45" bestFit="1" customWidth="1"/>
    <col min="517" max="517" width="3.375" style="45" customWidth="1"/>
    <col min="518" max="518" width="23" style="45" bestFit="1" customWidth="1"/>
    <col min="519" max="519" width="3.375" style="45" customWidth="1"/>
    <col min="520" max="520" width="23" style="45" bestFit="1" customWidth="1"/>
    <col min="521" max="521" width="1.375" style="45" customWidth="1"/>
    <col min="522" max="522" width="9.375" style="45"/>
    <col min="523" max="523" width="13.375" style="45" bestFit="1" customWidth="1"/>
    <col min="524" max="766" width="9.375" style="45"/>
    <col min="767" max="767" width="12.375" style="45" customWidth="1"/>
    <col min="768" max="768" width="38" style="45" customWidth="1"/>
    <col min="769" max="769" width="2.375" style="45" customWidth="1"/>
    <col min="770" max="770" width="21.375" style="45" bestFit="1" customWidth="1"/>
    <col min="771" max="771" width="3.375" style="45" customWidth="1"/>
    <col min="772" max="772" width="21.375" style="45" bestFit="1" customWidth="1"/>
    <col min="773" max="773" width="3.375" style="45" customWidth="1"/>
    <col min="774" max="774" width="23" style="45" bestFit="1" customWidth="1"/>
    <col min="775" max="775" width="3.375" style="45" customWidth="1"/>
    <col min="776" max="776" width="23" style="45" bestFit="1" customWidth="1"/>
    <col min="777" max="777" width="1.375" style="45" customWidth="1"/>
    <col min="778" max="778" width="9.375" style="45"/>
    <col min="779" max="779" width="13.375" style="45" bestFit="1" customWidth="1"/>
    <col min="780" max="1022" width="9.375" style="45"/>
    <col min="1023" max="1023" width="12.375" style="45" customWidth="1"/>
    <col min="1024" max="1024" width="38" style="45" customWidth="1"/>
    <col min="1025" max="1025" width="2.375" style="45" customWidth="1"/>
    <col min="1026" max="1026" width="21.375" style="45" bestFit="1" customWidth="1"/>
    <col min="1027" max="1027" width="3.375" style="45" customWidth="1"/>
    <col min="1028" max="1028" width="21.375" style="45" bestFit="1" customWidth="1"/>
    <col min="1029" max="1029" width="3.375" style="45" customWidth="1"/>
    <col min="1030" max="1030" width="23" style="45" bestFit="1" customWidth="1"/>
    <col min="1031" max="1031" width="3.375" style="45" customWidth="1"/>
    <col min="1032" max="1032" width="23" style="45" bestFit="1" customWidth="1"/>
    <col min="1033" max="1033" width="1.375" style="45" customWidth="1"/>
    <col min="1034" max="1034" width="9.375" style="45"/>
    <col min="1035" max="1035" width="13.375" style="45" bestFit="1" customWidth="1"/>
    <col min="1036" max="1278" width="9.375" style="45"/>
    <col min="1279" max="1279" width="12.375" style="45" customWidth="1"/>
    <col min="1280" max="1280" width="38" style="45" customWidth="1"/>
    <col min="1281" max="1281" width="2.375" style="45" customWidth="1"/>
    <col min="1282" max="1282" width="21.375" style="45" bestFit="1" customWidth="1"/>
    <col min="1283" max="1283" width="3.375" style="45" customWidth="1"/>
    <col min="1284" max="1284" width="21.375" style="45" bestFit="1" customWidth="1"/>
    <col min="1285" max="1285" width="3.375" style="45" customWidth="1"/>
    <col min="1286" max="1286" width="23" style="45" bestFit="1" customWidth="1"/>
    <col min="1287" max="1287" width="3.375" style="45" customWidth="1"/>
    <col min="1288" max="1288" width="23" style="45" bestFit="1" customWidth="1"/>
    <col min="1289" max="1289" width="1.375" style="45" customWidth="1"/>
    <col min="1290" max="1290" width="9.375" style="45"/>
    <col min="1291" max="1291" width="13.375" style="45" bestFit="1" customWidth="1"/>
    <col min="1292" max="1534" width="9.375" style="45"/>
    <col min="1535" max="1535" width="12.375" style="45" customWidth="1"/>
    <col min="1536" max="1536" width="38" style="45" customWidth="1"/>
    <col min="1537" max="1537" width="2.375" style="45" customWidth="1"/>
    <col min="1538" max="1538" width="21.375" style="45" bestFit="1" customWidth="1"/>
    <col min="1539" max="1539" width="3.375" style="45" customWidth="1"/>
    <col min="1540" max="1540" width="21.375" style="45" bestFit="1" customWidth="1"/>
    <col min="1541" max="1541" width="3.375" style="45" customWidth="1"/>
    <col min="1542" max="1542" width="23" style="45" bestFit="1" customWidth="1"/>
    <col min="1543" max="1543" width="3.375" style="45" customWidth="1"/>
    <col min="1544" max="1544" width="23" style="45" bestFit="1" customWidth="1"/>
    <col min="1545" max="1545" width="1.375" style="45" customWidth="1"/>
    <col min="1546" max="1546" width="9.375" style="45"/>
    <col min="1547" max="1547" width="13.375" style="45" bestFit="1" customWidth="1"/>
    <col min="1548" max="1790" width="9.375" style="45"/>
    <col min="1791" max="1791" width="12.375" style="45" customWidth="1"/>
    <col min="1792" max="1792" width="38" style="45" customWidth="1"/>
    <col min="1793" max="1793" width="2.375" style="45" customWidth="1"/>
    <col min="1794" max="1794" width="21.375" style="45" bestFit="1" customWidth="1"/>
    <col min="1795" max="1795" width="3.375" style="45" customWidth="1"/>
    <col min="1796" max="1796" width="21.375" style="45" bestFit="1" customWidth="1"/>
    <col min="1797" max="1797" width="3.375" style="45" customWidth="1"/>
    <col min="1798" max="1798" width="23" style="45" bestFit="1" customWidth="1"/>
    <col min="1799" max="1799" width="3.375" style="45" customWidth="1"/>
    <col min="1800" max="1800" width="23" style="45" bestFit="1" customWidth="1"/>
    <col min="1801" max="1801" width="1.375" style="45" customWidth="1"/>
    <col min="1802" max="1802" width="9.375" style="45"/>
    <col min="1803" max="1803" width="13.375" style="45" bestFit="1" customWidth="1"/>
    <col min="1804" max="2046" width="9.375" style="45"/>
    <col min="2047" max="2047" width="12.375" style="45" customWidth="1"/>
    <col min="2048" max="2048" width="38" style="45" customWidth="1"/>
    <col min="2049" max="2049" width="2.375" style="45" customWidth="1"/>
    <col min="2050" max="2050" width="21.375" style="45" bestFit="1" customWidth="1"/>
    <col min="2051" max="2051" width="3.375" style="45" customWidth="1"/>
    <col min="2052" max="2052" width="21.375" style="45" bestFit="1" customWidth="1"/>
    <col min="2053" max="2053" width="3.375" style="45" customWidth="1"/>
    <col min="2054" max="2054" width="23" style="45" bestFit="1" customWidth="1"/>
    <col min="2055" max="2055" width="3.375" style="45" customWidth="1"/>
    <col min="2056" max="2056" width="23" style="45" bestFit="1" customWidth="1"/>
    <col min="2057" max="2057" width="1.375" style="45" customWidth="1"/>
    <col min="2058" max="2058" width="9.375" style="45"/>
    <col min="2059" max="2059" width="13.375" style="45" bestFit="1" customWidth="1"/>
    <col min="2060" max="2302" width="9.375" style="45"/>
    <col min="2303" max="2303" width="12.375" style="45" customWidth="1"/>
    <col min="2304" max="2304" width="38" style="45" customWidth="1"/>
    <col min="2305" max="2305" width="2.375" style="45" customWidth="1"/>
    <col min="2306" max="2306" width="21.375" style="45" bestFit="1" customWidth="1"/>
    <col min="2307" max="2307" width="3.375" style="45" customWidth="1"/>
    <col min="2308" max="2308" width="21.375" style="45" bestFit="1" customWidth="1"/>
    <col min="2309" max="2309" width="3.375" style="45" customWidth="1"/>
    <col min="2310" max="2310" width="23" style="45" bestFit="1" customWidth="1"/>
    <col min="2311" max="2311" width="3.375" style="45" customWidth="1"/>
    <col min="2312" max="2312" width="23" style="45" bestFit="1" customWidth="1"/>
    <col min="2313" max="2313" width="1.375" style="45" customWidth="1"/>
    <col min="2314" max="2314" width="9.375" style="45"/>
    <col min="2315" max="2315" width="13.375" style="45" bestFit="1" customWidth="1"/>
    <col min="2316" max="2558" width="9.375" style="45"/>
    <col min="2559" max="2559" width="12.375" style="45" customWidth="1"/>
    <col min="2560" max="2560" width="38" style="45" customWidth="1"/>
    <col min="2561" max="2561" width="2.375" style="45" customWidth="1"/>
    <col min="2562" max="2562" width="21.375" style="45" bestFit="1" customWidth="1"/>
    <col min="2563" max="2563" width="3.375" style="45" customWidth="1"/>
    <col min="2564" max="2564" width="21.375" style="45" bestFit="1" customWidth="1"/>
    <col min="2565" max="2565" width="3.375" style="45" customWidth="1"/>
    <col min="2566" max="2566" width="23" style="45" bestFit="1" customWidth="1"/>
    <col min="2567" max="2567" width="3.375" style="45" customWidth="1"/>
    <col min="2568" max="2568" width="23" style="45" bestFit="1" customWidth="1"/>
    <col min="2569" max="2569" width="1.375" style="45" customWidth="1"/>
    <col min="2570" max="2570" width="9.375" style="45"/>
    <col min="2571" max="2571" width="13.375" style="45" bestFit="1" customWidth="1"/>
    <col min="2572" max="2814" width="9.375" style="45"/>
    <col min="2815" max="2815" width="12.375" style="45" customWidth="1"/>
    <col min="2816" max="2816" width="38" style="45" customWidth="1"/>
    <col min="2817" max="2817" width="2.375" style="45" customWidth="1"/>
    <col min="2818" max="2818" width="21.375" style="45" bestFit="1" customWidth="1"/>
    <col min="2819" max="2819" width="3.375" style="45" customWidth="1"/>
    <col min="2820" max="2820" width="21.375" style="45" bestFit="1" customWidth="1"/>
    <col min="2821" max="2821" width="3.375" style="45" customWidth="1"/>
    <col min="2822" max="2822" width="23" style="45" bestFit="1" customWidth="1"/>
    <col min="2823" max="2823" width="3.375" style="45" customWidth="1"/>
    <col min="2824" max="2824" width="23" style="45" bestFit="1" customWidth="1"/>
    <col min="2825" max="2825" width="1.375" style="45" customWidth="1"/>
    <col min="2826" max="2826" width="9.375" style="45"/>
    <col min="2827" max="2827" width="13.375" style="45" bestFit="1" customWidth="1"/>
    <col min="2828" max="3070" width="9.375" style="45"/>
    <col min="3071" max="3071" width="12.375" style="45" customWidth="1"/>
    <col min="3072" max="3072" width="38" style="45" customWidth="1"/>
    <col min="3073" max="3073" width="2.375" style="45" customWidth="1"/>
    <col min="3074" max="3074" width="21.375" style="45" bestFit="1" customWidth="1"/>
    <col min="3075" max="3075" width="3.375" style="45" customWidth="1"/>
    <col min="3076" max="3076" width="21.375" style="45" bestFit="1" customWidth="1"/>
    <col min="3077" max="3077" width="3.375" style="45" customWidth="1"/>
    <col min="3078" max="3078" width="23" style="45" bestFit="1" customWidth="1"/>
    <col min="3079" max="3079" width="3.375" style="45" customWidth="1"/>
    <col min="3080" max="3080" width="23" style="45" bestFit="1" customWidth="1"/>
    <col min="3081" max="3081" width="1.375" style="45" customWidth="1"/>
    <col min="3082" max="3082" width="9.375" style="45"/>
    <col min="3083" max="3083" width="13.375" style="45" bestFit="1" customWidth="1"/>
    <col min="3084" max="3326" width="9.375" style="45"/>
    <col min="3327" max="3327" width="12.375" style="45" customWidth="1"/>
    <col min="3328" max="3328" width="38" style="45" customWidth="1"/>
    <col min="3329" max="3329" width="2.375" style="45" customWidth="1"/>
    <col min="3330" max="3330" width="21.375" style="45" bestFit="1" customWidth="1"/>
    <col min="3331" max="3331" width="3.375" style="45" customWidth="1"/>
    <col min="3332" max="3332" width="21.375" style="45" bestFit="1" customWidth="1"/>
    <col min="3333" max="3333" width="3.375" style="45" customWidth="1"/>
    <col min="3334" max="3334" width="23" style="45" bestFit="1" customWidth="1"/>
    <col min="3335" max="3335" width="3.375" style="45" customWidth="1"/>
    <col min="3336" max="3336" width="23" style="45" bestFit="1" customWidth="1"/>
    <col min="3337" max="3337" width="1.375" style="45" customWidth="1"/>
    <col min="3338" max="3338" width="9.375" style="45"/>
    <col min="3339" max="3339" width="13.375" style="45" bestFit="1" customWidth="1"/>
    <col min="3340" max="3582" width="9.375" style="45"/>
    <col min="3583" max="3583" width="12.375" style="45" customWidth="1"/>
    <col min="3584" max="3584" width="38" style="45" customWidth="1"/>
    <col min="3585" max="3585" width="2.375" style="45" customWidth="1"/>
    <col min="3586" max="3586" width="21.375" style="45" bestFit="1" customWidth="1"/>
    <col min="3587" max="3587" width="3.375" style="45" customWidth="1"/>
    <col min="3588" max="3588" width="21.375" style="45" bestFit="1" customWidth="1"/>
    <col min="3589" max="3589" width="3.375" style="45" customWidth="1"/>
    <col min="3590" max="3590" width="23" style="45" bestFit="1" customWidth="1"/>
    <col min="3591" max="3591" width="3.375" style="45" customWidth="1"/>
    <col min="3592" max="3592" width="23" style="45" bestFit="1" customWidth="1"/>
    <col min="3593" max="3593" width="1.375" style="45" customWidth="1"/>
    <col min="3594" max="3594" width="9.375" style="45"/>
    <col min="3595" max="3595" width="13.375" style="45" bestFit="1" customWidth="1"/>
    <col min="3596" max="3838" width="9.375" style="45"/>
    <col min="3839" max="3839" width="12.375" style="45" customWidth="1"/>
    <col min="3840" max="3840" width="38" style="45" customWidth="1"/>
    <col min="3841" max="3841" width="2.375" style="45" customWidth="1"/>
    <col min="3842" max="3842" width="21.375" style="45" bestFit="1" customWidth="1"/>
    <col min="3843" max="3843" width="3.375" style="45" customWidth="1"/>
    <col min="3844" max="3844" width="21.375" style="45" bestFit="1" customWidth="1"/>
    <col min="3845" max="3845" width="3.375" style="45" customWidth="1"/>
    <col min="3846" max="3846" width="23" style="45" bestFit="1" customWidth="1"/>
    <col min="3847" max="3847" width="3.375" style="45" customWidth="1"/>
    <col min="3848" max="3848" width="23" style="45" bestFit="1" customWidth="1"/>
    <col min="3849" max="3849" width="1.375" style="45" customWidth="1"/>
    <col min="3850" max="3850" width="9.375" style="45"/>
    <col min="3851" max="3851" width="13.375" style="45" bestFit="1" customWidth="1"/>
    <col min="3852" max="4094" width="9.375" style="45"/>
    <col min="4095" max="4095" width="12.375" style="45" customWidth="1"/>
    <col min="4096" max="4096" width="38" style="45" customWidth="1"/>
    <col min="4097" max="4097" width="2.375" style="45" customWidth="1"/>
    <col min="4098" max="4098" width="21.375" style="45" bestFit="1" customWidth="1"/>
    <col min="4099" max="4099" width="3.375" style="45" customWidth="1"/>
    <col min="4100" max="4100" width="21.375" style="45" bestFit="1" customWidth="1"/>
    <col min="4101" max="4101" width="3.375" style="45" customWidth="1"/>
    <col min="4102" max="4102" width="23" style="45" bestFit="1" customWidth="1"/>
    <col min="4103" max="4103" width="3.375" style="45" customWidth="1"/>
    <col min="4104" max="4104" width="23" style="45" bestFit="1" customWidth="1"/>
    <col min="4105" max="4105" width="1.375" style="45" customWidth="1"/>
    <col min="4106" max="4106" width="9.375" style="45"/>
    <col min="4107" max="4107" width="13.375" style="45" bestFit="1" customWidth="1"/>
    <col min="4108" max="4350" width="9.375" style="45"/>
    <col min="4351" max="4351" width="12.375" style="45" customWidth="1"/>
    <col min="4352" max="4352" width="38" style="45" customWidth="1"/>
    <col min="4353" max="4353" width="2.375" style="45" customWidth="1"/>
    <col min="4354" max="4354" width="21.375" style="45" bestFit="1" customWidth="1"/>
    <col min="4355" max="4355" width="3.375" style="45" customWidth="1"/>
    <col min="4356" max="4356" width="21.375" style="45" bestFit="1" customWidth="1"/>
    <col min="4357" max="4357" width="3.375" style="45" customWidth="1"/>
    <col min="4358" max="4358" width="23" style="45" bestFit="1" customWidth="1"/>
    <col min="4359" max="4359" width="3.375" style="45" customWidth="1"/>
    <col min="4360" max="4360" width="23" style="45" bestFit="1" customWidth="1"/>
    <col min="4361" max="4361" width="1.375" style="45" customWidth="1"/>
    <col min="4362" max="4362" width="9.375" style="45"/>
    <col min="4363" max="4363" width="13.375" style="45" bestFit="1" customWidth="1"/>
    <col min="4364" max="4606" width="9.375" style="45"/>
    <col min="4607" max="4607" width="12.375" style="45" customWidth="1"/>
    <col min="4608" max="4608" width="38" style="45" customWidth="1"/>
    <col min="4609" max="4609" width="2.375" style="45" customWidth="1"/>
    <col min="4610" max="4610" width="21.375" style="45" bestFit="1" customWidth="1"/>
    <col min="4611" max="4611" width="3.375" style="45" customWidth="1"/>
    <col min="4612" max="4612" width="21.375" style="45" bestFit="1" customWidth="1"/>
    <col min="4613" max="4613" width="3.375" style="45" customWidth="1"/>
    <col min="4614" max="4614" width="23" style="45" bestFit="1" customWidth="1"/>
    <col min="4615" max="4615" width="3.375" style="45" customWidth="1"/>
    <col min="4616" max="4616" width="23" style="45" bestFit="1" customWidth="1"/>
    <col min="4617" max="4617" width="1.375" style="45" customWidth="1"/>
    <col min="4618" max="4618" width="9.375" style="45"/>
    <col min="4619" max="4619" width="13.375" style="45" bestFit="1" customWidth="1"/>
    <col min="4620" max="4862" width="9.375" style="45"/>
    <col min="4863" max="4863" width="12.375" style="45" customWidth="1"/>
    <col min="4864" max="4864" width="38" style="45" customWidth="1"/>
    <col min="4865" max="4865" width="2.375" style="45" customWidth="1"/>
    <col min="4866" max="4866" width="21.375" style="45" bestFit="1" customWidth="1"/>
    <col min="4867" max="4867" width="3.375" style="45" customWidth="1"/>
    <col min="4868" max="4868" width="21.375" style="45" bestFit="1" customWidth="1"/>
    <col min="4869" max="4869" width="3.375" style="45" customWidth="1"/>
    <col min="4870" max="4870" width="23" style="45" bestFit="1" customWidth="1"/>
    <col min="4871" max="4871" width="3.375" style="45" customWidth="1"/>
    <col min="4872" max="4872" width="23" style="45" bestFit="1" customWidth="1"/>
    <col min="4873" max="4873" width="1.375" style="45" customWidth="1"/>
    <col min="4874" max="4874" width="9.375" style="45"/>
    <col min="4875" max="4875" width="13.375" style="45" bestFit="1" customWidth="1"/>
    <col min="4876" max="5118" width="9.375" style="45"/>
    <col min="5119" max="5119" width="12.375" style="45" customWidth="1"/>
    <col min="5120" max="5120" width="38" style="45" customWidth="1"/>
    <col min="5121" max="5121" width="2.375" style="45" customWidth="1"/>
    <col min="5122" max="5122" width="21.375" style="45" bestFit="1" customWidth="1"/>
    <col min="5123" max="5123" width="3.375" style="45" customWidth="1"/>
    <col min="5124" max="5124" width="21.375" style="45" bestFit="1" customWidth="1"/>
    <col min="5125" max="5125" width="3.375" style="45" customWidth="1"/>
    <col min="5126" max="5126" width="23" style="45" bestFit="1" customWidth="1"/>
    <col min="5127" max="5127" width="3.375" style="45" customWidth="1"/>
    <col min="5128" max="5128" width="23" style="45" bestFit="1" customWidth="1"/>
    <col min="5129" max="5129" width="1.375" style="45" customWidth="1"/>
    <col min="5130" max="5130" width="9.375" style="45"/>
    <col min="5131" max="5131" width="13.375" style="45" bestFit="1" customWidth="1"/>
    <col min="5132" max="5374" width="9.375" style="45"/>
    <col min="5375" max="5375" width="12.375" style="45" customWidth="1"/>
    <col min="5376" max="5376" width="38" style="45" customWidth="1"/>
    <col min="5377" max="5377" width="2.375" style="45" customWidth="1"/>
    <col min="5378" max="5378" width="21.375" style="45" bestFit="1" customWidth="1"/>
    <col min="5379" max="5379" width="3.375" style="45" customWidth="1"/>
    <col min="5380" max="5380" width="21.375" style="45" bestFit="1" customWidth="1"/>
    <col min="5381" max="5381" width="3.375" style="45" customWidth="1"/>
    <col min="5382" max="5382" width="23" style="45" bestFit="1" customWidth="1"/>
    <col min="5383" max="5383" width="3.375" style="45" customWidth="1"/>
    <col min="5384" max="5384" width="23" style="45" bestFit="1" customWidth="1"/>
    <col min="5385" max="5385" width="1.375" style="45" customWidth="1"/>
    <col min="5386" max="5386" width="9.375" style="45"/>
    <col min="5387" max="5387" width="13.375" style="45" bestFit="1" customWidth="1"/>
    <col min="5388" max="5630" width="9.375" style="45"/>
    <col min="5631" max="5631" width="12.375" style="45" customWidth="1"/>
    <col min="5632" max="5632" width="38" style="45" customWidth="1"/>
    <col min="5633" max="5633" width="2.375" style="45" customWidth="1"/>
    <col min="5634" max="5634" width="21.375" style="45" bestFit="1" customWidth="1"/>
    <col min="5635" max="5635" width="3.375" style="45" customWidth="1"/>
    <col min="5636" max="5636" width="21.375" style="45" bestFit="1" customWidth="1"/>
    <col min="5637" max="5637" width="3.375" style="45" customWidth="1"/>
    <col min="5638" max="5638" width="23" style="45" bestFit="1" customWidth="1"/>
    <col min="5639" max="5639" width="3.375" style="45" customWidth="1"/>
    <col min="5640" max="5640" width="23" style="45" bestFit="1" customWidth="1"/>
    <col min="5641" max="5641" width="1.375" style="45" customWidth="1"/>
    <col min="5642" max="5642" width="9.375" style="45"/>
    <col min="5643" max="5643" width="13.375" style="45" bestFit="1" customWidth="1"/>
    <col min="5644" max="5886" width="9.375" style="45"/>
    <col min="5887" max="5887" width="12.375" style="45" customWidth="1"/>
    <col min="5888" max="5888" width="38" style="45" customWidth="1"/>
    <col min="5889" max="5889" width="2.375" style="45" customWidth="1"/>
    <col min="5890" max="5890" width="21.375" style="45" bestFit="1" customWidth="1"/>
    <col min="5891" max="5891" width="3.375" style="45" customWidth="1"/>
    <col min="5892" max="5892" width="21.375" style="45" bestFit="1" customWidth="1"/>
    <col min="5893" max="5893" width="3.375" style="45" customWidth="1"/>
    <col min="5894" max="5894" width="23" style="45" bestFit="1" customWidth="1"/>
    <col min="5895" max="5895" width="3.375" style="45" customWidth="1"/>
    <col min="5896" max="5896" width="23" style="45" bestFit="1" customWidth="1"/>
    <col min="5897" max="5897" width="1.375" style="45" customWidth="1"/>
    <col min="5898" max="5898" width="9.375" style="45"/>
    <col min="5899" max="5899" width="13.375" style="45" bestFit="1" customWidth="1"/>
    <col min="5900" max="6142" width="9.375" style="45"/>
    <col min="6143" max="6143" width="12.375" style="45" customWidth="1"/>
    <col min="6144" max="6144" width="38" style="45" customWidth="1"/>
    <col min="6145" max="6145" width="2.375" style="45" customWidth="1"/>
    <col min="6146" max="6146" width="21.375" style="45" bestFit="1" customWidth="1"/>
    <col min="6147" max="6147" width="3.375" style="45" customWidth="1"/>
    <col min="6148" max="6148" width="21.375" style="45" bestFit="1" customWidth="1"/>
    <col min="6149" max="6149" width="3.375" style="45" customWidth="1"/>
    <col min="6150" max="6150" width="23" style="45" bestFit="1" customWidth="1"/>
    <col min="6151" max="6151" width="3.375" style="45" customWidth="1"/>
    <col min="6152" max="6152" width="23" style="45" bestFit="1" customWidth="1"/>
    <col min="6153" max="6153" width="1.375" style="45" customWidth="1"/>
    <col min="6154" max="6154" width="9.375" style="45"/>
    <col min="6155" max="6155" width="13.375" style="45" bestFit="1" customWidth="1"/>
    <col min="6156" max="6398" width="9.375" style="45"/>
    <col min="6399" max="6399" width="12.375" style="45" customWidth="1"/>
    <col min="6400" max="6400" width="38" style="45" customWidth="1"/>
    <col min="6401" max="6401" width="2.375" style="45" customWidth="1"/>
    <col min="6402" max="6402" width="21.375" style="45" bestFit="1" customWidth="1"/>
    <col min="6403" max="6403" width="3.375" style="45" customWidth="1"/>
    <col min="6404" max="6404" width="21.375" style="45" bestFit="1" customWidth="1"/>
    <col min="6405" max="6405" width="3.375" style="45" customWidth="1"/>
    <col min="6406" max="6406" width="23" style="45" bestFit="1" customWidth="1"/>
    <col min="6407" max="6407" width="3.375" style="45" customWidth="1"/>
    <col min="6408" max="6408" width="23" style="45" bestFit="1" customWidth="1"/>
    <col min="6409" max="6409" width="1.375" style="45" customWidth="1"/>
    <col min="6410" max="6410" width="9.375" style="45"/>
    <col min="6411" max="6411" width="13.375" style="45" bestFit="1" customWidth="1"/>
    <col min="6412" max="6654" width="9.375" style="45"/>
    <col min="6655" max="6655" width="12.375" style="45" customWidth="1"/>
    <col min="6656" max="6656" width="38" style="45" customWidth="1"/>
    <col min="6657" max="6657" width="2.375" style="45" customWidth="1"/>
    <col min="6658" max="6658" width="21.375" style="45" bestFit="1" customWidth="1"/>
    <col min="6659" max="6659" width="3.375" style="45" customWidth="1"/>
    <col min="6660" max="6660" width="21.375" style="45" bestFit="1" customWidth="1"/>
    <col min="6661" max="6661" width="3.375" style="45" customWidth="1"/>
    <col min="6662" max="6662" width="23" style="45" bestFit="1" customWidth="1"/>
    <col min="6663" max="6663" width="3.375" style="45" customWidth="1"/>
    <col min="6664" max="6664" width="23" style="45" bestFit="1" customWidth="1"/>
    <col min="6665" max="6665" width="1.375" style="45" customWidth="1"/>
    <col min="6666" max="6666" width="9.375" style="45"/>
    <col min="6667" max="6667" width="13.375" style="45" bestFit="1" customWidth="1"/>
    <col min="6668" max="6910" width="9.375" style="45"/>
    <col min="6911" max="6911" width="12.375" style="45" customWidth="1"/>
    <col min="6912" max="6912" width="38" style="45" customWidth="1"/>
    <col min="6913" max="6913" width="2.375" style="45" customWidth="1"/>
    <col min="6914" max="6914" width="21.375" style="45" bestFit="1" customWidth="1"/>
    <col min="6915" max="6915" width="3.375" style="45" customWidth="1"/>
    <col min="6916" max="6916" width="21.375" style="45" bestFit="1" customWidth="1"/>
    <col min="6917" max="6917" width="3.375" style="45" customWidth="1"/>
    <col min="6918" max="6918" width="23" style="45" bestFit="1" customWidth="1"/>
    <col min="6919" max="6919" width="3.375" style="45" customWidth="1"/>
    <col min="6920" max="6920" width="23" style="45" bestFit="1" customWidth="1"/>
    <col min="6921" max="6921" width="1.375" style="45" customWidth="1"/>
    <col min="6922" max="6922" width="9.375" style="45"/>
    <col min="6923" max="6923" width="13.375" style="45" bestFit="1" customWidth="1"/>
    <col min="6924" max="7166" width="9.375" style="45"/>
    <col min="7167" max="7167" width="12.375" style="45" customWidth="1"/>
    <col min="7168" max="7168" width="38" style="45" customWidth="1"/>
    <col min="7169" max="7169" width="2.375" style="45" customWidth="1"/>
    <col min="7170" max="7170" width="21.375" style="45" bestFit="1" customWidth="1"/>
    <col min="7171" max="7171" width="3.375" style="45" customWidth="1"/>
    <col min="7172" max="7172" width="21.375" style="45" bestFit="1" customWidth="1"/>
    <col min="7173" max="7173" width="3.375" style="45" customWidth="1"/>
    <col min="7174" max="7174" width="23" style="45" bestFit="1" customWidth="1"/>
    <col min="7175" max="7175" width="3.375" style="45" customWidth="1"/>
    <col min="7176" max="7176" width="23" style="45" bestFit="1" customWidth="1"/>
    <col min="7177" max="7177" width="1.375" style="45" customWidth="1"/>
    <col min="7178" max="7178" width="9.375" style="45"/>
    <col min="7179" max="7179" width="13.375" style="45" bestFit="1" customWidth="1"/>
    <col min="7180" max="7422" width="9.375" style="45"/>
    <col min="7423" max="7423" width="12.375" style="45" customWidth="1"/>
    <col min="7424" max="7424" width="38" style="45" customWidth="1"/>
    <col min="7425" max="7425" width="2.375" style="45" customWidth="1"/>
    <col min="7426" max="7426" width="21.375" style="45" bestFit="1" customWidth="1"/>
    <col min="7427" max="7427" width="3.375" style="45" customWidth="1"/>
    <col min="7428" max="7428" width="21.375" style="45" bestFit="1" customWidth="1"/>
    <col min="7429" max="7429" width="3.375" style="45" customWidth="1"/>
    <col min="7430" max="7430" width="23" style="45" bestFit="1" customWidth="1"/>
    <col min="7431" max="7431" width="3.375" style="45" customWidth="1"/>
    <col min="7432" max="7432" width="23" style="45" bestFit="1" customWidth="1"/>
    <col min="7433" max="7433" width="1.375" style="45" customWidth="1"/>
    <col min="7434" max="7434" width="9.375" style="45"/>
    <col min="7435" max="7435" width="13.375" style="45" bestFit="1" customWidth="1"/>
    <col min="7436" max="7678" width="9.375" style="45"/>
    <col min="7679" max="7679" width="12.375" style="45" customWidth="1"/>
    <col min="7680" max="7680" width="38" style="45" customWidth="1"/>
    <col min="7681" max="7681" width="2.375" style="45" customWidth="1"/>
    <col min="7682" max="7682" width="21.375" style="45" bestFit="1" customWidth="1"/>
    <col min="7683" max="7683" width="3.375" style="45" customWidth="1"/>
    <col min="7684" max="7684" width="21.375" style="45" bestFit="1" customWidth="1"/>
    <col min="7685" max="7685" width="3.375" style="45" customWidth="1"/>
    <col min="7686" max="7686" width="23" style="45" bestFit="1" customWidth="1"/>
    <col min="7687" max="7687" width="3.375" style="45" customWidth="1"/>
    <col min="7688" max="7688" width="23" style="45" bestFit="1" customWidth="1"/>
    <col min="7689" max="7689" width="1.375" style="45" customWidth="1"/>
    <col min="7690" max="7690" width="9.375" style="45"/>
    <col min="7691" max="7691" width="13.375" style="45" bestFit="1" customWidth="1"/>
    <col min="7692" max="7934" width="9.375" style="45"/>
    <col min="7935" max="7935" width="12.375" style="45" customWidth="1"/>
    <col min="7936" max="7936" width="38" style="45" customWidth="1"/>
    <col min="7937" max="7937" width="2.375" style="45" customWidth="1"/>
    <col min="7938" max="7938" width="21.375" style="45" bestFit="1" customWidth="1"/>
    <col min="7939" max="7939" width="3.375" style="45" customWidth="1"/>
    <col min="7940" max="7940" width="21.375" style="45" bestFit="1" customWidth="1"/>
    <col min="7941" max="7941" width="3.375" style="45" customWidth="1"/>
    <col min="7942" max="7942" width="23" style="45" bestFit="1" customWidth="1"/>
    <col min="7943" max="7943" width="3.375" style="45" customWidth="1"/>
    <col min="7944" max="7944" width="23" style="45" bestFit="1" customWidth="1"/>
    <col min="7945" max="7945" width="1.375" style="45" customWidth="1"/>
    <col min="7946" max="7946" width="9.375" style="45"/>
    <col min="7947" max="7947" width="13.375" style="45" bestFit="1" customWidth="1"/>
    <col min="7948" max="8190" width="9.375" style="45"/>
    <col min="8191" max="8191" width="12.375" style="45" customWidth="1"/>
    <col min="8192" max="8192" width="38" style="45" customWidth="1"/>
    <col min="8193" max="8193" width="2.375" style="45" customWidth="1"/>
    <col min="8194" max="8194" width="21.375" style="45" bestFit="1" customWidth="1"/>
    <col min="8195" max="8195" width="3.375" style="45" customWidth="1"/>
    <col min="8196" max="8196" width="21.375" style="45" bestFit="1" customWidth="1"/>
    <col min="8197" max="8197" width="3.375" style="45" customWidth="1"/>
    <col min="8198" max="8198" width="23" style="45" bestFit="1" customWidth="1"/>
    <col min="8199" max="8199" width="3.375" style="45" customWidth="1"/>
    <col min="8200" max="8200" width="23" style="45" bestFit="1" customWidth="1"/>
    <col min="8201" max="8201" width="1.375" style="45" customWidth="1"/>
    <col min="8202" max="8202" width="9.375" style="45"/>
    <col min="8203" max="8203" width="13.375" style="45" bestFit="1" customWidth="1"/>
    <col min="8204" max="8446" width="9.375" style="45"/>
    <col min="8447" max="8447" width="12.375" style="45" customWidth="1"/>
    <col min="8448" max="8448" width="38" style="45" customWidth="1"/>
    <col min="8449" max="8449" width="2.375" style="45" customWidth="1"/>
    <col min="8450" max="8450" width="21.375" style="45" bestFit="1" customWidth="1"/>
    <col min="8451" max="8451" width="3.375" style="45" customWidth="1"/>
    <col min="8452" max="8452" width="21.375" style="45" bestFit="1" customWidth="1"/>
    <col min="8453" max="8453" width="3.375" style="45" customWidth="1"/>
    <col min="8454" max="8454" width="23" style="45" bestFit="1" customWidth="1"/>
    <col min="8455" max="8455" width="3.375" style="45" customWidth="1"/>
    <col min="8456" max="8456" width="23" style="45" bestFit="1" customWidth="1"/>
    <col min="8457" max="8457" width="1.375" style="45" customWidth="1"/>
    <col min="8458" max="8458" width="9.375" style="45"/>
    <col min="8459" max="8459" width="13.375" style="45" bestFit="1" customWidth="1"/>
    <col min="8460" max="8702" width="9.375" style="45"/>
    <col min="8703" max="8703" width="12.375" style="45" customWidth="1"/>
    <col min="8704" max="8704" width="38" style="45" customWidth="1"/>
    <col min="8705" max="8705" width="2.375" style="45" customWidth="1"/>
    <col min="8706" max="8706" width="21.375" style="45" bestFit="1" customWidth="1"/>
    <col min="8707" max="8707" width="3.375" style="45" customWidth="1"/>
    <col min="8708" max="8708" width="21.375" style="45" bestFit="1" customWidth="1"/>
    <col min="8709" max="8709" width="3.375" style="45" customWidth="1"/>
    <col min="8710" max="8710" width="23" style="45" bestFit="1" customWidth="1"/>
    <col min="8711" max="8711" width="3.375" style="45" customWidth="1"/>
    <col min="8712" max="8712" width="23" style="45" bestFit="1" customWidth="1"/>
    <col min="8713" max="8713" width="1.375" style="45" customWidth="1"/>
    <col min="8714" max="8714" width="9.375" style="45"/>
    <col min="8715" max="8715" width="13.375" style="45" bestFit="1" customWidth="1"/>
    <col min="8716" max="8958" width="9.375" style="45"/>
    <col min="8959" max="8959" width="12.375" style="45" customWidth="1"/>
    <col min="8960" max="8960" width="38" style="45" customWidth="1"/>
    <col min="8961" max="8961" width="2.375" style="45" customWidth="1"/>
    <col min="8962" max="8962" width="21.375" style="45" bestFit="1" customWidth="1"/>
    <col min="8963" max="8963" width="3.375" style="45" customWidth="1"/>
    <col min="8964" max="8964" width="21.375" style="45" bestFit="1" customWidth="1"/>
    <col min="8965" max="8965" width="3.375" style="45" customWidth="1"/>
    <col min="8966" max="8966" width="23" style="45" bestFit="1" customWidth="1"/>
    <col min="8967" max="8967" width="3.375" style="45" customWidth="1"/>
    <col min="8968" max="8968" width="23" style="45" bestFit="1" customWidth="1"/>
    <col min="8969" max="8969" width="1.375" style="45" customWidth="1"/>
    <col min="8970" max="8970" width="9.375" style="45"/>
    <col min="8971" max="8971" width="13.375" style="45" bestFit="1" customWidth="1"/>
    <col min="8972" max="9214" width="9.375" style="45"/>
    <col min="9215" max="9215" width="12.375" style="45" customWidth="1"/>
    <col min="9216" max="9216" width="38" style="45" customWidth="1"/>
    <col min="9217" max="9217" width="2.375" style="45" customWidth="1"/>
    <col min="9218" max="9218" width="21.375" style="45" bestFit="1" customWidth="1"/>
    <col min="9219" max="9219" width="3.375" style="45" customWidth="1"/>
    <col min="9220" max="9220" width="21.375" style="45" bestFit="1" customWidth="1"/>
    <col min="9221" max="9221" width="3.375" style="45" customWidth="1"/>
    <col min="9222" max="9222" width="23" style="45" bestFit="1" customWidth="1"/>
    <col min="9223" max="9223" width="3.375" style="45" customWidth="1"/>
    <col min="9224" max="9224" width="23" style="45" bestFit="1" customWidth="1"/>
    <col min="9225" max="9225" width="1.375" style="45" customWidth="1"/>
    <col min="9226" max="9226" width="9.375" style="45"/>
    <col min="9227" max="9227" width="13.375" style="45" bestFit="1" customWidth="1"/>
    <col min="9228" max="9470" width="9.375" style="45"/>
    <col min="9471" max="9471" width="12.375" style="45" customWidth="1"/>
    <col min="9472" max="9472" width="38" style="45" customWidth="1"/>
    <col min="9473" max="9473" width="2.375" style="45" customWidth="1"/>
    <col min="9474" max="9474" width="21.375" style="45" bestFit="1" customWidth="1"/>
    <col min="9475" max="9475" width="3.375" style="45" customWidth="1"/>
    <col min="9476" max="9476" width="21.375" style="45" bestFit="1" customWidth="1"/>
    <col min="9477" max="9477" width="3.375" style="45" customWidth="1"/>
    <col min="9478" max="9478" width="23" style="45" bestFit="1" customWidth="1"/>
    <col min="9479" max="9479" width="3.375" style="45" customWidth="1"/>
    <col min="9480" max="9480" width="23" style="45" bestFit="1" customWidth="1"/>
    <col min="9481" max="9481" width="1.375" style="45" customWidth="1"/>
    <col min="9482" max="9482" width="9.375" style="45"/>
    <col min="9483" max="9483" width="13.375" style="45" bestFit="1" customWidth="1"/>
    <col min="9484" max="9726" width="9.375" style="45"/>
    <col min="9727" max="9727" width="12.375" style="45" customWidth="1"/>
    <col min="9728" max="9728" width="38" style="45" customWidth="1"/>
    <col min="9729" max="9729" width="2.375" style="45" customWidth="1"/>
    <col min="9730" max="9730" width="21.375" style="45" bestFit="1" customWidth="1"/>
    <col min="9731" max="9731" width="3.375" style="45" customWidth="1"/>
    <col min="9732" max="9732" width="21.375" style="45" bestFit="1" customWidth="1"/>
    <col min="9733" max="9733" width="3.375" style="45" customWidth="1"/>
    <col min="9734" max="9734" width="23" style="45" bestFit="1" customWidth="1"/>
    <col min="9735" max="9735" width="3.375" style="45" customWidth="1"/>
    <col min="9736" max="9736" width="23" style="45" bestFit="1" customWidth="1"/>
    <col min="9737" max="9737" width="1.375" style="45" customWidth="1"/>
    <col min="9738" max="9738" width="9.375" style="45"/>
    <col min="9739" max="9739" width="13.375" style="45" bestFit="1" customWidth="1"/>
    <col min="9740" max="9982" width="9.375" style="45"/>
    <col min="9983" max="9983" width="12.375" style="45" customWidth="1"/>
    <col min="9984" max="9984" width="38" style="45" customWidth="1"/>
    <col min="9985" max="9985" width="2.375" style="45" customWidth="1"/>
    <col min="9986" max="9986" width="21.375" style="45" bestFit="1" customWidth="1"/>
    <col min="9987" max="9987" width="3.375" style="45" customWidth="1"/>
    <col min="9988" max="9988" width="21.375" style="45" bestFit="1" customWidth="1"/>
    <col min="9989" max="9989" width="3.375" style="45" customWidth="1"/>
    <col min="9990" max="9990" width="23" style="45" bestFit="1" customWidth="1"/>
    <col min="9991" max="9991" width="3.375" style="45" customWidth="1"/>
    <col min="9992" max="9992" width="23" style="45" bestFit="1" customWidth="1"/>
    <col min="9993" max="9993" width="1.375" style="45" customWidth="1"/>
    <col min="9994" max="9994" width="9.375" style="45"/>
    <col min="9995" max="9995" width="13.375" style="45" bestFit="1" customWidth="1"/>
    <col min="9996" max="10238" width="9.375" style="45"/>
    <col min="10239" max="10239" width="12.375" style="45" customWidth="1"/>
    <col min="10240" max="10240" width="38" style="45" customWidth="1"/>
    <col min="10241" max="10241" width="2.375" style="45" customWidth="1"/>
    <col min="10242" max="10242" width="21.375" style="45" bestFit="1" customWidth="1"/>
    <col min="10243" max="10243" width="3.375" style="45" customWidth="1"/>
    <col min="10244" max="10244" width="21.375" style="45" bestFit="1" customWidth="1"/>
    <col min="10245" max="10245" width="3.375" style="45" customWidth="1"/>
    <col min="10246" max="10246" width="23" style="45" bestFit="1" customWidth="1"/>
    <col min="10247" max="10247" width="3.375" style="45" customWidth="1"/>
    <col min="10248" max="10248" width="23" style="45" bestFit="1" customWidth="1"/>
    <col min="10249" max="10249" width="1.375" style="45" customWidth="1"/>
    <col min="10250" max="10250" width="9.375" style="45"/>
    <col min="10251" max="10251" width="13.375" style="45" bestFit="1" customWidth="1"/>
    <col min="10252" max="10494" width="9.375" style="45"/>
    <col min="10495" max="10495" width="12.375" style="45" customWidth="1"/>
    <col min="10496" max="10496" width="38" style="45" customWidth="1"/>
    <col min="10497" max="10497" width="2.375" style="45" customWidth="1"/>
    <col min="10498" max="10498" width="21.375" style="45" bestFit="1" customWidth="1"/>
    <col min="10499" max="10499" width="3.375" style="45" customWidth="1"/>
    <col min="10500" max="10500" width="21.375" style="45" bestFit="1" customWidth="1"/>
    <col min="10501" max="10501" width="3.375" style="45" customWidth="1"/>
    <col min="10502" max="10502" width="23" style="45" bestFit="1" customWidth="1"/>
    <col min="10503" max="10503" width="3.375" style="45" customWidth="1"/>
    <col min="10504" max="10504" width="23" style="45" bestFit="1" customWidth="1"/>
    <col min="10505" max="10505" width="1.375" style="45" customWidth="1"/>
    <col min="10506" max="10506" width="9.375" style="45"/>
    <col min="10507" max="10507" width="13.375" style="45" bestFit="1" customWidth="1"/>
    <col min="10508" max="10750" width="9.375" style="45"/>
    <col min="10751" max="10751" width="12.375" style="45" customWidth="1"/>
    <col min="10752" max="10752" width="38" style="45" customWidth="1"/>
    <col min="10753" max="10753" width="2.375" style="45" customWidth="1"/>
    <col min="10754" max="10754" width="21.375" style="45" bestFit="1" customWidth="1"/>
    <col min="10755" max="10755" width="3.375" style="45" customWidth="1"/>
    <col min="10756" max="10756" width="21.375" style="45" bestFit="1" customWidth="1"/>
    <col min="10757" max="10757" width="3.375" style="45" customWidth="1"/>
    <col min="10758" max="10758" width="23" style="45" bestFit="1" customWidth="1"/>
    <col min="10759" max="10759" width="3.375" style="45" customWidth="1"/>
    <col min="10760" max="10760" width="23" style="45" bestFit="1" customWidth="1"/>
    <col min="10761" max="10761" width="1.375" style="45" customWidth="1"/>
    <col min="10762" max="10762" width="9.375" style="45"/>
    <col min="10763" max="10763" width="13.375" style="45" bestFit="1" customWidth="1"/>
    <col min="10764" max="11006" width="9.375" style="45"/>
    <col min="11007" max="11007" width="12.375" style="45" customWidth="1"/>
    <col min="11008" max="11008" width="38" style="45" customWidth="1"/>
    <col min="11009" max="11009" width="2.375" style="45" customWidth="1"/>
    <col min="11010" max="11010" width="21.375" style="45" bestFit="1" customWidth="1"/>
    <col min="11011" max="11011" width="3.375" style="45" customWidth="1"/>
    <col min="11012" max="11012" width="21.375" style="45" bestFit="1" customWidth="1"/>
    <col min="11013" max="11013" width="3.375" style="45" customWidth="1"/>
    <col min="11014" max="11014" width="23" style="45" bestFit="1" customWidth="1"/>
    <col min="11015" max="11015" width="3.375" style="45" customWidth="1"/>
    <col min="11016" max="11016" width="23" style="45" bestFit="1" customWidth="1"/>
    <col min="11017" max="11017" width="1.375" style="45" customWidth="1"/>
    <col min="11018" max="11018" width="9.375" style="45"/>
    <col min="11019" max="11019" width="13.375" style="45" bestFit="1" customWidth="1"/>
    <col min="11020" max="11262" width="9.375" style="45"/>
    <col min="11263" max="11263" width="12.375" style="45" customWidth="1"/>
    <col min="11264" max="11264" width="38" style="45" customWidth="1"/>
    <col min="11265" max="11265" width="2.375" style="45" customWidth="1"/>
    <col min="11266" max="11266" width="21.375" style="45" bestFit="1" customWidth="1"/>
    <col min="11267" max="11267" width="3.375" style="45" customWidth="1"/>
    <col min="11268" max="11268" width="21.375" style="45" bestFit="1" customWidth="1"/>
    <col min="11269" max="11269" width="3.375" style="45" customWidth="1"/>
    <col min="11270" max="11270" width="23" style="45" bestFit="1" customWidth="1"/>
    <col min="11271" max="11271" width="3.375" style="45" customWidth="1"/>
    <col min="11272" max="11272" width="23" style="45" bestFit="1" customWidth="1"/>
    <col min="11273" max="11273" width="1.375" style="45" customWidth="1"/>
    <col min="11274" max="11274" width="9.375" style="45"/>
    <col min="11275" max="11275" width="13.375" style="45" bestFit="1" customWidth="1"/>
    <col min="11276" max="11518" width="9.375" style="45"/>
    <col min="11519" max="11519" width="12.375" style="45" customWidth="1"/>
    <col min="11520" max="11520" width="38" style="45" customWidth="1"/>
    <col min="11521" max="11521" width="2.375" style="45" customWidth="1"/>
    <col min="11522" max="11522" width="21.375" style="45" bestFit="1" customWidth="1"/>
    <col min="11523" max="11523" width="3.375" style="45" customWidth="1"/>
    <col min="11524" max="11524" width="21.375" style="45" bestFit="1" customWidth="1"/>
    <col min="11525" max="11525" width="3.375" style="45" customWidth="1"/>
    <col min="11526" max="11526" width="23" style="45" bestFit="1" customWidth="1"/>
    <col min="11527" max="11527" width="3.375" style="45" customWidth="1"/>
    <col min="11528" max="11528" width="23" style="45" bestFit="1" customWidth="1"/>
    <col min="11529" max="11529" width="1.375" style="45" customWidth="1"/>
    <col min="11530" max="11530" width="9.375" style="45"/>
    <col min="11531" max="11531" width="13.375" style="45" bestFit="1" customWidth="1"/>
    <col min="11532" max="11774" width="9.375" style="45"/>
    <col min="11775" max="11775" width="12.375" style="45" customWidth="1"/>
    <col min="11776" max="11776" width="38" style="45" customWidth="1"/>
    <col min="11777" max="11777" width="2.375" style="45" customWidth="1"/>
    <col min="11778" max="11778" width="21.375" style="45" bestFit="1" customWidth="1"/>
    <col min="11779" max="11779" width="3.375" style="45" customWidth="1"/>
    <col min="11780" max="11780" width="21.375" style="45" bestFit="1" customWidth="1"/>
    <col min="11781" max="11781" width="3.375" style="45" customWidth="1"/>
    <col min="11782" max="11782" width="23" style="45" bestFit="1" customWidth="1"/>
    <col min="11783" max="11783" width="3.375" style="45" customWidth="1"/>
    <col min="11784" max="11784" width="23" style="45" bestFit="1" customWidth="1"/>
    <col min="11785" max="11785" width="1.375" style="45" customWidth="1"/>
    <col min="11786" max="11786" width="9.375" style="45"/>
    <col min="11787" max="11787" width="13.375" style="45" bestFit="1" customWidth="1"/>
    <col min="11788" max="12030" width="9.375" style="45"/>
    <col min="12031" max="12031" width="12.375" style="45" customWidth="1"/>
    <col min="12032" max="12032" width="38" style="45" customWidth="1"/>
    <col min="12033" max="12033" width="2.375" style="45" customWidth="1"/>
    <col min="12034" max="12034" width="21.375" style="45" bestFit="1" customWidth="1"/>
    <col min="12035" max="12035" width="3.375" style="45" customWidth="1"/>
    <col min="12036" max="12036" width="21.375" style="45" bestFit="1" customWidth="1"/>
    <col min="12037" max="12037" width="3.375" style="45" customWidth="1"/>
    <col min="12038" max="12038" width="23" style="45" bestFit="1" customWidth="1"/>
    <col min="12039" max="12039" width="3.375" style="45" customWidth="1"/>
    <col min="12040" max="12040" width="23" style="45" bestFit="1" customWidth="1"/>
    <col min="12041" max="12041" width="1.375" style="45" customWidth="1"/>
    <col min="12042" max="12042" width="9.375" style="45"/>
    <col min="12043" max="12043" width="13.375" style="45" bestFit="1" customWidth="1"/>
    <col min="12044" max="12286" width="9.375" style="45"/>
    <col min="12287" max="12287" width="12.375" style="45" customWidth="1"/>
    <col min="12288" max="12288" width="38" style="45" customWidth="1"/>
    <col min="12289" max="12289" width="2.375" style="45" customWidth="1"/>
    <col min="12290" max="12290" width="21.375" style="45" bestFit="1" customWidth="1"/>
    <col min="12291" max="12291" width="3.375" style="45" customWidth="1"/>
    <col min="12292" max="12292" width="21.375" style="45" bestFit="1" customWidth="1"/>
    <col min="12293" max="12293" width="3.375" style="45" customWidth="1"/>
    <col min="12294" max="12294" width="23" style="45" bestFit="1" customWidth="1"/>
    <col min="12295" max="12295" width="3.375" style="45" customWidth="1"/>
    <col min="12296" max="12296" width="23" style="45" bestFit="1" customWidth="1"/>
    <col min="12297" max="12297" width="1.375" style="45" customWidth="1"/>
    <col min="12298" max="12298" width="9.375" style="45"/>
    <col min="12299" max="12299" width="13.375" style="45" bestFit="1" customWidth="1"/>
    <col min="12300" max="12542" width="9.375" style="45"/>
    <col min="12543" max="12543" width="12.375" style="45" customWidth="1"/>
    <col min="12544" max="12544" width="38" style="45" customWidth="1"/>
    <col min="12545" max="12545" width="2.375" style="45" customWidth="1"/>
    <col min="12546" max="12546" width="21.375" style="45" bestFit="1" customWidth="1"/>
    <col min="12547" max="12547" width="3.375" style="45" customWidth="1"/>
    <col min="12548" max="12548" width="21.375" style="45" bestFit="1" customWidth="1"/>
    <col min="12549" max="12549" width="3.375" style="45" customWidth="1"/>
    <col min="12550" max="12550" width="23" style="45" bestFit="1" customWidth="1"/>
    <col min="12551" max="12551" width="3.375" style="45" customWidth="1"/>
    <col min="12552" max="12552" width="23" style="45" bestFit="1" customWidth="1"/>
    <col min="12553" max="12553" width="1.375" style="45" customWidth="1"/>
    <col min="12554" max="12554" width="9.375" style="45"/>
    <col min="12555" max="12555" width="13.375" style="45" bestFit="1" customWidth="1"/>
    <col min="12556" max="12798" width="9.375" style="45"/>
    <col min="12799" max="12799" width="12.375" style="45" customWidth="1"/>
    <col min="12800" max="12800" width="38" style="45" customWidth="1"/>
    <col min="12801" max="12801" width="2.375" style="45" customWidth="1"/>
    <col min="12802" max="12802" width="21.375" style="45" bestFit="1" customWidth="1"/>
    <col min="12803" max="12803" width="3.375" style="45" customWidth="1"/>
    <col min="12804" max="12804" width="21.375" style="45" bestFit="1" customWidth="1"/>
    <col min="12805" max="12805" width="3.375" style="45" customWidth="1"/>
    <col min="12806" max="12806" width="23" style="45" bestFit="1" customWidth="1"/>
    <col min="12807" max="12807" width="3.375" style="45" customWidth="1"/>
    <col min="12808" max="12808" width="23" style="45" bestFit="1" customWidth="1"/>
    <col min="12809" max="12809" width="1.375" style="45" customWidth="1"/>
    <col min="12810" max="12810" width="9.375" style="45"/>
    <col min="12811" max="12811" width="13.375" style="45" bestFit="1" customWidth="1"/>
    <col min="12812" max="13054" width="9.375" style="45"/>
    <col min="13055" max="13055" width="12.375" style="45" customWidth="1"/>
    <col min="13056" max="13056" width="38" style="45" customWidth="1"/>
    <col min="13057" max="13057" width="2.375" style="45" customWidth="1"/>
    <col min="13058" max="13058" width="21.375" style="45" bestFit="1" customWidth="1"/>
    <col min="13059" max="13059" width="3.375" style="45" customWidth="1"/>
    <col min="13060" max="13060" width="21.375" style="45" bestFit="1" customWidth="1"/>
    <col min="13061" max="13061" width="3.375" style="45" customWidth="1"/>
    <col min="13062" max="13062" width="23" style="45" bestFit="1" customWidth="1"/>
    <col min="13063" max="13063" width="3.375" style="45" customWidth="1"/>
    <col min="13064" max="13064" width="23" style="45" bestFit="1" customWidth="1"/>
    <col min="13065" max="13065" width="1.375" style="45" customWidth="1"/>
    <col min="13066" max="13066" width="9.375" style="45"/>
    <col min="13067" max="13067" width="13.375" style="45" bestFit="1" customWidth="1"/>
    <col min="13068" max="13310" width="9.375" style="45"/>
    <col min="13311" max="13311" width="12.375" style="45" customWidth="1"/>
    <col min="13312" max="13312" width="38" style="45" customWidth="1"/>
    <col min="13313" max="13313" width="2.375" style="45" customWidth="1"/>
    <col min="13314" max="13314" width="21.375" style="45" bestFit="1" customWidth="1"/>
    <col min="13315" max="13315" width="3.375" style="45" customWidth="1"/>
    <col min="13316" max="13316" width="21.375" style="45" bestFit="1" customWidth="1"/>
    <col min="13317" max="13317" width="3.375" style="45" customWidth="1"/>
    <col min="13318" max="13318" width="23" style="45" bestFit="1" customWidth="1"/>
    <col min="13319" max="13319" width="3.375" style="45" customWidth="1"/>
    <col min="13320" max="13320" width="23" style="45" bestFit="1" customWidth="1"/>
    <col min="13321" max="13321" width="1.375" style="45" customWidth="1"/>
    <col min="13322" max="13322" width="9.375" style="45"/>
    <col min="13323" max="13323" width="13.375" style="45" bestFit="1" customWidth="1"/>
    <col min="13324" max="13566" width="9.375" style="45"/>
    <col min="13567" max="13567" width="12.375" style="45" customWidth="1"/>
    <col min="13568" max="13568" width="38" style="45" customWidth="1"/>
    <col min="13569" max="13569" width="2.375" style="45" customWidth="1"/>
    <col min="13570" max="13570" width="21.375" style="45" bestFit="1" customWidth="1"/>
    <col min="13571" max="13571" width="3.375" style="45" customWidth="1"/>
    <col min="13572" max="13572" width="21.375" style="45" bestFit="1" customWidth="1"/>
    <col min="13573" max="13573" width="3.375" style="45" customWidth="1"/>
    <col min="13574" max="13574" width="23" style="45" bestFit="1" customWidth="1"/>
    <col min="13575" max="13575" width="3.375" style="45" customWidth="1"/>
    <col min="13576" max="13576" width="23" style="45" bestFit="1" customWidth="1"/>
    <col min="13577" max="13577" width="1.375" style="45" customWidth="1"/>
    <col min="13578" max="13578" width="9.375" style="45"/>
    <col min="13579" max="13579" width="13.375" style="45" bestFit="1" customWidth="1"/>
    <col min="13580" max="13822" width="9.375" style="45"/>
    <col min="13823" max="13823" width="12.375" style="45" customWidth="1"/>
    <col min="13824" max="13824" width="38" style="45" customWidth="1"/>
    <col min="13825" max="13825" width="2.375" style="45" customWidth="1"/>
    <col min="13826" max="13826" width="21.375" style="45" bestFit="1" customWidth="1"/>
    <col min="13827" max="13827" width="3.375" style="45" customWidth="1"/>
    <col min="13828" max="13828" width="21.375" style="45" bestFit="1" customWidth="1"/>
    <col min="13829" max="13829" width="3.375" style="45" customWidth="1"/>
    <col min="13830" max="13830" width="23" style="45" bestFit="1" customWidth="1"/>
    <col min="13831" max="13831" width="3.375" style="45" customWidth="1"/>
    <col min="13832" max="13832" width="23" style="45" bestFit="1" customWidth="1"/>
    <col min="13833" max="13833" width="1.375" style="45" customWidth="1"/>
    <col min="13834" max="13834" width="9.375" style="45"/>
    <col min="13835" max="13835" width="13.375" style="45" bestFit="1" customWidth="1"/>
    <col min="13836" max="14078" width="9.375" style="45"/>
    <col min="14079" max="14079" width="12.375" style="45" customWidth="1"/>
    <col min="14080" max="14080" width="38" style="45" customWidth="1"/>
    <col min="14081" max="14081" width="2.375" style="45" customWidth="1"/>
    <col min="14082" max="14082" width="21.375" style="45" bestFit="1" customWidth="1"/>
    <col min="14083" max="14083" width="3.375" style="45" customWidth="1"/>
    <col min="14084" max="14084" width="21.375" style="45" bestFit="1" customWidth="1"/>
    <col min="14085" max="14085" width="3.375" style="45" customWidth="1"/>
    <col min="14086" max="14086" width="23" style="45" bestFit="1" customWidth="1"/>
    <col min="14087" max="14087" width="3.375" style="45" customWidth="1"/>
    <col min="14088" max="14088" width="23" style="45" bestFit="1" customWidth="1"/>
    <col min="14089" max="14089" width="1.375" style="45" customWidth="1"/>
    <col min="14090" max="14090" width="9.375" style="45"/>
    <col min="14091" max="14091" width="13.375" style="45" bestFit="1" customWidth="1"/>
    <col min="14092" max="14334" width="9.375" style="45"/>
    <col min="14335" max="14335" width="12.375" style="45" customWidth="1"/>
    <col min="14336" max="14336" width="38" style="45" customWidth="1"/>
    <col min="14337" max="14337" width="2.375" style="45" customWidth="1"/>
    <col min="14338" max="14338" width="21.375" style="45" bestFit="1" customWidth="1"/>
    <col min="14339" max="14339" width="3.375" style="45" customWidth="1"/>
    <col min="14340" max="14340" width="21.375" style="45" bestFit="1" customWidth="1"/>
    <col min="14341" max="14341" width="3.375" style="45" customWidth="1"/>
    <col min="14342" max="14342" width="23" style="45" bestFit="1" customWidth="1"/>
    <col min="14343" max="14343" width="3.375" style="45" customWidth="1"/>
    <col min="14344" max="14344" width="23" style="45" bestFit="1" customWidth="1"/>
    <col min="14345" max="14345" width="1.375" style="45" customWidth="1"/>
    <col min="14346" max="14346" width="9.375" style="45"/>
    <col min="14347" max="14347" width="13.375" style="45" bestFit="1" customWidth="1"/>
    <col min="14348" max="14590" width="9.375" style="45"/>
    <col min="14591" max="14591" width="12.375" style="45" customWidth="1"/>
    <col min="14592" max="14592" width="38" style="45" customWidth="1"/>
    <col min="14593" max="14593" width="2.375" style="45" customWidth="1"/>
    <col min="14594" max="14594" width="21.375" style="45" bestFit="1" customWidth="1"/>
    <col min="14595" max="14595" width="3.375" style="45" customWidth="1"/>
    <col min="14596" max="14596" width="21.375" style="45" bestFit="1" customWidth="1"/>
    <col min="14597" max="14597" width="3.375" style="45" customWidth="1"/>
    <col min="14598" max="14598" width="23" style="45" bestFit="1" customWidth="1"/>
    <col min="14599" max="14599" width="3.375" style="45" customWidth="1"/>
    <col min="14600" max="14600" width="23" style="45" bestFit="1" customWidth="1"/>
    <col min="14601" max="14601" width="1.375" style="45" customWidth="1"/>
    <col min="14602" max="14602" width="9.375" style="45"/>
    <col min="14603" max="14603" width="13.375" style="45" bestFit="1" customWidth="1"/>
    <col min="14604" max="14846" width="9.375" style="45"/>
    <col min="14847" max="14847" width="12.375" style="45" customWidth="1"/>
    <col min="14848" max="14848" width="38" style="45" customWidth="1"/>
    <col min="14849" max="14849" width="2.375" style="45" customWidth="1"/>
    <col min="14850" max="14850" width="21.375" style="45" bestFit="1" customWidth="1"/>
    <col min="14851" max="14851" width="3.375" style="45" customWidth="1"/>
    <col min="14852" max="14852" width="21.375" style="45" bestFit="1" customWidth="1"/>
    <col min="14853" max="14853" width="3.375" style="45" customWidth="1"/>
    <col min="14854" max="14854" width="23" style="45" bestFit="1" customWidth="1"/>
    <col min="14855" max="14855" width="3.375" style="45" customWidth="1"/>
    <col min="14856" max="14856" width="23" style="45" bestFit="1" customWidth="1"/>
    <col min="14857" max="14857" width="1.375" style="45" customWidth="1"/>
    <col min="14858" max="14858" width="9.375" style="45"/>
    <col min="14859" max="14859" width="13.375" style="45" bestFit="1" customWidth="1"/>
    <col min="14860" max="15102" width="9.375" style="45"/>
    <col min="15103" max="15103" width="12.375" style="45" customWidth="1"/>
    <col min="15104" max="15104" width="38" style="45" customWidth="1"/>
    <col min="15105" max="15105" width="2.375" style="45" customWidth="1"/>
    <col min="15106" max="15106" width="21.375" style="45" bestFit="1" customWidth="1"/>
    <col min="15107" max="15107" width="3.375" style="45" customWidth="1"/>
    <col min="15108" max="15108" width="21.375" style="45" bestFit="1" customWidth="1"/>
    <col min="15109" max="15109" width="3.375" style="45" customWidth="1"/>
    <col min="15110" max="15110" width="23" style="45" bestFit="1" customWidth="1"/>
    <col min="15111" max="15111" width="3.375" style="45" customWidth="1"/>
    <col min="15112" max="15112" width="23" style="45" bestFit="1" customWidth="1"/>
    <col min="15113" max="15113" width="1.375" style="45" customWidth="1"/>
    <col min="15114" max="15114" width="9.375" style="45"/>
    <col min="15115" max="15115" width="13.375" style="45" bestFit="1" customWidth="1"/>
    <col min="15116" max="15358" width="9.375" style="45"/>
    <col min="15359" max="15359" width="12.375" style="45" customWidth="1"/>
    <col min="15360" max="15360" width="38" style="45" customWidth="1"/>
    <col min="15361" max="15361" width="2.375" style="45" customWidth="1"/>
    <col min="15362" max="15362" width="21.375" style="45" bestFit="1" customWidth="1"/>
    <col min="15363" max="15363" width="3.375" style="45" customWidth="1"/>
    <col min="15364" max="15364" width="21.375" style="45" bestFit="1" customWidth="1"/>
    <col min="15365" max="15365" width="3.375" style="45" customWidth="1"/>
    <col min="15366" max="15366" width="23" style="45" bestFit="1" customWidth="1"/>
    <col min="15367" max="15367" width="3.375" style="45" customWidth="1"/>
    <col min="15368" max="15368" width="23" style="45" bestFit="1" customWidth="1"/>
    <col min="15369" max="15369" width="1.375" style="45" customWidth="1"/>
    <col min="15370" max="15370" width="9.375" style="45"/>
    <col min="15371" max="15371" width="13.375" style="45" bestFit="1" customWidth="1"/>
    <col min="15372" max="15614" width="9.375" style="45"/>
    <col min="15615" max="15615" width="12.375" style="45" customWidth="1"/>
    <col min="15616" max="15616" width="38" style="45" customWidth="1"/>
    <col min="15617" max="15617" width="2.375" style="45" customWidth="1"/>
    <col min="15618" max="15618" width="21.375" style="45" bestFit="1" customWidth="1"/>
    <col min="15619" max="15619" width="3.375" style="45" customWidth="1"/>
    <col min="15620" max="15620" width="21.375" style="45" bestFit="1" customWidth="1"/>
    <col min="15621" max="15621" width="3.375" style="45" customWidth="1"/>
    <col min="15622" max="15622" width="23" style="45" bestFit="1" customWidth="1"/>
    <col min="15623" max="15623" width="3.375" style="45" customWidth="1"/>
    <col min="15624" max="15624" width="23" style="45" bestFit="1" customWidth="1"/>
    <col min="15625" max="15625" width="1.375" style="45" customWidth="1"/>
    <col min="15626" max="15626" width="9.375" style="45"/>
    <col min="15627" max="15627" width="13.375" style="45" bestFit="1" customWidth="1"/>
    <col min="15628" max="15870" width="9.375" style="45"/>
    <col min="15871" max="15871" width="12.375" style="45" customWidth="1"/>
    <col min="15872" max="15872" width="38" style="45" customWidth="1"/>
    <col min="15873" max="15873" width="2.375" style="45" customWidth="1"/>
    <col min="15874" max="15874" width="21.375" style="45" bestFit="1" customWidth="1"/>
    <col min="15875" max="15875" width="3.375" style="45" customWidth="1"/>
    <col min="15876" max="15876" width="21.375" style="45" bestFit="1" customWidth="1"/>
    <col min="15877" max="15877" width="3.375" style="45" customWidth="1"/>
    <col min="15878" max="15878" width="23" style="45" bestFit="1" customWidth="1"/>
    <col min="15879" max="15879" width="3.375" style="45" customWidth="1"/>
    <col min="15880" max="15880" width="23" style="45" bestFit="1" customWidth="1"/>
    <col min="15881" max="15881" width="1.375" style="45" customWidth="1"/>
    <col min="15882" max="15882" width="9.375" style="45"/>
    <col min="15883" max="15883" width="13.375" style="45" bestFit="1" customWidth="1"/>
    <col min="15884" max="16126" width="9.375" style="45"/>
    <col min="16127" max="16127" width="12.375" style="45" customWidth="1"/>
    <col min="16128" max="16128" width="38" style="45" customWidth="1"/>
    <col min="16129" max="16129" width="2.375" style="45" customWidth="1"/>
    <col min="16130" max="16130" width="21.375" style="45" bestFit="1" customWidth="1"/>
    <col min="16131" max="16131" width="3.375" style="45" customWidth="1"/>
    <col min="16132" max="16132" width="21.375" style="45" bestFit="1" customWidth="1"/>
    <col min="16133" max="16133" width="3.375" style="45" customWidth="1"/>
    <col min="16134" max="16134" width="23" style="45" bestFit="1" customWidth="1"/>
    <col min="16135" max="16135" width="3.375" style="45" customWidth="1"/>
    <col min="16136" max="16136" width="23" style="45" bestFit="1" customWidth="1"/>
    <col min="16137" max="16137" width="1.375" style="45" customWidth="1"/>
    <col min="16138" max="16138" width="9.375" style="45"/>
    <col min="16139" max="16139" width="13.375" style="45" bestFit="1" customWidth="1"/>
    <col min="16140" max="16384" width="9.375" style="45"/>
  </cols>
  <sheetData>
    <row r="1" spans="2:9" ht="15" customHeight="1" x14ac:dyDescent="0.2">
      <c r="B1" s="155"/>
      <c r="C1" s="155"/>
      <c r="D1" s="155"/>
      <c r="E1" s="155"/>
      <c r="F1" s="155"/>
      <c r="G1" s="155"/>
      <c r="H1" s="155"/>
      <c r="I1" s="80"/>
    </row>
    <row r="2" spans="2:9" ht="20.25" customHeight="1" x14ac:dyDescent="0.2">
      <c r="B2" s="63" t="str">
        <f>'قائمة الدخل'!B1</f>
        <v xml:space="preserve">الشركة السعودية للأنظمة الأمنية </v>
      </c>
      <c r="C2" s="63"/>
      <c r="D2" s="88"/>
      <c r="E2" s="88"/>
      <c r="F2" s="88"/>
      <c r="G2" s="88"/>
      <c r="H2" s="88"/>
      <c r="I2" s="89"/>
    </row>
    <row r="3" spans="2:9" ht="20.25" customHeight="1" x14ac:dyDescent="0.2">
      <c r="B3" s="63" t="str">
        <f>'قائمة الدخل'!B2</f>
        <v xml:space="preserve">فرع الشركة السعودية العالمية لخدمات الطرق </v>
      </c>
      <c r="C3" s="63"/>
      <c r="D3" s="88"/>
      <c r="E3" s="88"/>
      <c r="F3" s="88"/>
      <c r="G3" s="88"/>
      <c r="H3" s="88"/>
      <c r="I3" s="89"/>
    </row>
    <row r="4" spans="2:9" ht="20.25" customHeight="1" x14ac:dyDescent="0.2">
      <c r="B4" s="66" t="str">
        <f>'قائمة الدخل'!B3</f>
        <v xml:space="preserve"> شركة ذات مسؤولية محدودة </v>
      </c>
      <c r="C4" s="63"/>
      <c r="D4" s="88"/>
      <c r="E4" s="88"/>
      <c r="F4" s="88"/>
      <c r="G4" s="88"/>
      <c r="H4" s="88"/>
      <c r="I4" s="89"/>
    </row>
    <row r="5" spans="2:9" ht="20.25" customHeight="1" x14ac:dyDescent="0.2">
      <c r="B5" s="155" t="s">
        <v>38</v>
      </c>
      <c r="C5" s="155"/>
      <c r="D5" s="90"/>
      <c r="E5" s="90"/>
      <c r="F5" s="90"/>
      <c r="G5" s="90"/>
      <c r="H5" s="90"/>
      <c r="I5" s="89"/>
    </row>
    <row r="6" spans="2:9" ht="20.25" customHeight="1" x14ac:dyDescent="0.2">
      <c r="B6" s="44" t="str">
        <f>'قائمة الدخل'!B5</f>
        <v>للسنة المالية المنتهية في 31 ديسمبر2023م</v>
      </c>
      <c r="C6" s="62"/>
      <c r="D6" s="90"/>
      <c r="E6" s="90"/>
      <c r="F6" s="90"/>
      <c r="G6" s="90"/>
      <c r="H6" s="90"/>
      <c r="I6" s="89"/>
    </row>
    <row r="7" spans="2:9" ht="20.25" customHeight="1" x14ac:dyDescent="0.2">
      <c r="B7" s="47" t="s">
        <v>17</v>
      </c>
      <c r="C7" s="39"/>
      <c r="D7" s="91"/>
      <c r="E7" s="91"/>
      <c r="F7" s="91"/>
      <c r="G7" s="91"/>
      <c r="H7" s="91"/>
      <c r="I7" s="89"/>
    </row>
    <row r="8" spans="2:9" ht="14.25" customHeight="1" x14ac:dyDescent="0.2">
      <c r="B8" s="53"/>
      <c r="C8" s="77"/>
      <c r="D8" s="77"/>
      <c r="E8" s="77"/>
      <c r="F8" s="77"/>
      <c r="G8" s="77"/>
    </row>
    <row r="9" spans="2:9" ht="21" customHeight="1" x14ac:dyDescent="0.2">
      <c r="C9" s="92"/>
      <c r="D9" s="50" t="s">
        <v>61</v>
      </c>
      <c r="E9" s="93"/>
      <c r="F9" s="50" t="s">
        <v>59</v>
      </c>
      <c r="G9" s="92"/>
      <c r="H9" s="50" t="s">
        <v>1</v>
      </c>
      <c r="I9" s="77"/>
    </row>
    <row r="10" spans="2:9" ht="8.25" customHeight="1" x14ac:dyDescent="0.2">
      <c r="C10" s="94"/>
      <c r="D10" s="95"/>
      <c r="E10" s="95"/>
      <c r="F10" s="95"/>
      <c r="G10" s="94"/>
      <c r="H10" s="62"/>
      <c r="I10" s="77"/>
    </row>
    <row r="11" spans="2:9" ht="24.95" customHeight="1" x14ac:dyDescent="0.2">
      <c r="B11" s="44" t="s">
        <v>438</v>
      </c>
      <c r="C11" s="15"/>
      <c r="D11" s="15">
        <v>88588</v>
      </c>
      <c r="E11" s="15"/>
      <c r="F11" s="15">
        <v>-68702</v>
      </c>
      <c r="G11" s="15"/>
      <c r="H11" s="32">
        <f t="shared" ref="H11:H14" si="0">SUM(C11:G11)</f>
        <v>19886</v>
      </c>
    </row>
    <row r="12" spans="2:9" ht="24" customHeight="1" x14ac:dyDescent="0.2">
      <c r="B12" s="96" t="s">
        <v>62</v>
      </c>
      <c r="C12" s="40"/>
      <c r="D12" s="40">
        <v>0</v>
      </c>
      <c r="E12" s="40"/>
      <c r="F12" s="97">
        <f>'قائمة الدخل'!G16</f>
        <v>-949173</v>
      </c>
      <c r="G12" s="40"/>
      <c r="H12" s="98">
        <f t="shared" si="0"/>
        <v>-949173</v>
      </c>
    </row>
    <row r="13" spans="2:9" ht="22.5" customHeight="1" x14ac:dyDescent="0.2">
      <c r="B13" s="99" t="s">
        <v>34</v>
      </c>
      <c r="C13" s="16"/>
      <c r="D13" s="16">
        <v>0</v>
      </c>
      <c r="E13" s="16"/>
      <c r="F13" s="16">
        <v>0</v>
      </c>
      <c r="G13" s="16"/>
      <c r="H13" s="100">
        <f t="shared" si="0"/>
        <v>0</v>
      </c>
    </row>
    <row r="14" spans="2:9" ht="26.25" customHeight="1" x14ac:dyDescent="0.2">
      <c r="B14" s="44" t="s">
        <v>28</v>
      </c>
      <c r="C14" s="15"/>
      <c r="D14" s="101">
        <f>SUM(D12:D13)</f>
        <v>0</v>
      </c>
      <c r="E14" s="15"/>
      <c r="F14" s="101">
        <f>SUM(F12:F13)</f>
        <v>-949173</v>
      </c>
      <c r="G14" s="31"/>
      <c r="H14" s="32">
        <f t="shared" si="0"/>
        <v>-949173</v>
      </c>
    </row>
    <row r="15" spans="2:9" ht="24.95" customHeight="1" x14ac:dyDescent="0.2">
      <c r="B15" s="44" t="s">
        <v>73</v>
      </c>
      <c r="C15" s="32"/>
      <c r="D15" s="32">
        <f>D11+D14</f>
        <v>88588</v>
      </c>
      <c r="E15" s="32"/>
      <c r="F15" s="32">
        <f>F11+F14</f>
        <v>-1017875</v>
      </c>
      <c r="G15" s="32"/>
      <c r="H15" s="102">
        <f>SUM(C15:G15)</f>
        <v>-929287</v>
      </c>
    </row>
    <row r="16" spans="2:9" ht="9" customHeight="1" x14ac:dyDescent="0.2">
      <c r="B16" s="44"/>
      <c r="C16" s="32"/>
      <c r="D16" s="32"/>
      <c r="E16" s="32"/>
      <c r="F16" s="32"/>
      <c r="G16" s="32"/>
      <c r="H16" s="32"/>
    </row>
    <row r="17" spans="1:9" ht="25.35" customHeight="1" x14ac:dyDescent="0.2">
      <c r="B17" s="96" t="s">
        <v>62</v>
      </c>
      <c r="C17" s="40"/>
      <c r="D17" s="40">
        <v>0</v>
      </c>
      <c r="E17" s="40"/>
      <c r="F17" s="97">
        <f>'قائمة الدخل'!E16</f>
        <v>-657414</v>
      </c>
      <c r="G17" s="40"/>
      <c r="H17" s="98">
        <f t="shared" ref="H17:H20" si="1">SUM(C17:G17)</f>
        <v>-657414</v>
      </c>
    </row>
    <row r="18" spans="1:9" ht="24.95" customHeight="1" x14ac:dyDescent="0.2">
      <c r="B18" s="99" t="s">
        <v>34</v>
      </c>
      <c r="C18" s="16"/>
      <c r="D18" s="16">
        <v>0</v>
      </c>
      <c r="E18" s="16"/>
      <c r="F18" s="16">
        <v>0</v>
      </c>
      <c r="G18" s="16"/>
      <c r="H18" s="100">
        <f t="shared" si="1"/>
        <v>0</v>
      </c>
    </row>
    <row r="19" spans="1:9" ht="21" customHeight="1" x14ac:dyDescent="0.2">
      <c r="B19" s="44" t="s">
        <v>28</v>
      </c>
      <c r="C19" s="15"/>
      <c r="D19" s="101">
        <v>0</v>
      </c>
      <c r="E19" s="15"/>
      <c r="F19" s="15">
        <f>SUM(F17:F18)</f>
        <v>-657414</v>
      </c>
      <c r="G19" s="31"/>
      <c r="H19" s="32">
        <f t="shared" si="1"/>
        <v>-657414</v>
      </c>
    </row>
    <row r="20" spans="1:9" ht="24.95" customHeight="1" thickBot="1" x14ac:dyDescent="0.25">
      <c r="B20" s="44" t="s">
        <v>439</v>
      </c>
      <c r="C20" s="17"/>
      <c r="D20" s="18">
        <f>D15+D19</f>
        <v>88588</v>
      </c>
      <c r="E20" s="32"/>
      <c r="F20" s="18">
        <f>F15+F19</f>
        <v>-1675289</v>
      </c>
      <c r="G20" s="17"/>
      <c r="H20" s="18">
        <f t="shared" si="1"/>
        <v>-1586701</v>
      </c>
    </row>
    <row r="21" spans="1:9" ht="24.75" hidden="1" customHeight="1" thickTop="1" x14ac:dyDescent="0.2">
      <c r="B21" s="44"/>
      <c r="C21" s="17"/>
      <c r="D21" s="32"/>
      <c r="E21" s="32"/>
      <c r="F21" s="32"/>
      <c r="G21" s="17"/>
      <c r="H21" s="32"/>
    </row>
    <row r="22" spans="1:9" ht="24.75" hidden="1" customHeight="1" x14ac:dyDescent="0.2">
      <c r="B22" s="44"/>
      <c r="C22" s="17"/>
      <c r="D22" s="32"/>
      <c r="E22" s="32"/>
      <c r="F22" s="32"/>
      <c r="G22" s="17"/>
      <c r="H22" s="32"/>
    </row>
    <row r="23" spans="1:9" ht="14.25" customHeight="1" thickTop="1" x14ac:dyDescent="0.2">
      <c r="B23" s="44"/>
      <c r="C23" s="17"/>
      <c r="D23" s="32"/>
      <c r="E23" s="32"/>
      <c r="F23" s="32"/>
      <c r="G23" s="17"/>
      <c r="H23" s="32"/>
    </row>
    <row r="24" spans="1:9" ht="14.25" customHeight="1" x14ac:dyDescent="0.2">
      <c r="B24" s="44"/>
      <c r="C24" s="17"/>
      <c r="D24" s="32"/>
      <c r="E24" s="32"/>
      <c r="F24" s="32"/>
      <c r="G24" s="17"/>
      <c r="H24" s="32"/>
    </row>
    <row r="25" spans="1:9" ht="27" customHeight="1" x14ac:dyDescent="0.2">
      <c r="A25" s="151" t="s">
        <v>445</v>
      </c>
      <c r="B25" s="151"/>
      <c r="C25" s="151"/>
      <c r="D25" s="151"/>
      <c r="E25" s="151"/>
      <c r="F25" s="151"/>
      <c r="G25" s="151"/>
      <c r="H25" s="151"/>
    </row>
    <row r="26" spans="1:9" ht="13.5" customHeight="1" x14ac:dyDescent="0.2">
      <c r="B26" s="154">
        <v>6</v>
      </c>
      <c r="C26" s="154"/>
      <c r="D26" s="154"/>
      <c r="E26" s="154"/>
      <c r="F26" s="154"/>
      <c r="G26" s="154"/>
      <c r="H26" s="154"/>
      <c r="I26" s="154"/>
    </row>
  </sheetData>
  <customSheetViews>
    <customSheetView guid="{C4C54333-0C8B-484B-8210-F3D7E510C081}" scale="160" showPageBreaks="1" showGridLines="0" view="pageBreakPreview" topLeftCell="B18">
      <selection activeCell="E30" sqref="E30"/>
      <pageMargins left="0.28000000000000003" right="0.22" top="0.46" bottom="0" header="0.27" footer="0"/>
      <printOptions horizontalCentered="1"/>
      <pageSetup paperSize="9" scale="84" firstPageNumber="5" orientation="portrait" useFirstPageNumber="1" r:id="rId1"/>
      <headerFooter alignWithMargins="0">
        <oddFooter>&amp;Cصفحة &amp;P من &amp;N</oddFooter>
      </headerFooter>
    </customSheetView>
  </customSheetViews>
  <mergeCells count="4">
    <mergeCell ref="A25:H25"/>
    <mergeCell ref="B26:I26"/>
    <mergeCell ref="B1:H1"/>
    <mergeCell ref="B5:C5"/>
  </mergeCells>
  <printOptions horizontalCentered="1"/>
  <pageMargins left="0.27559055118110237" right="0.23622047244094491" top="0.62992125984251968" bottom="0" header="0.27559055118110237" footer="0"/>
  <pageSetup paperSize="9" firstPageNumber="5" orientation="landscape" useFirstPageNumber="1" r:id="rId2"/>
  <headerFooter alignWithMargins="0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7"/>
  <sheetViews>
    <sheetView rightToLeft="1" tabSelected="1" topLeftCell="A24" zoomScale="90" zoomScaleNormal="90" zoomScaleSheetLayoutView="120" workbookViewId="0">
      <selection activeCell="S26" sqref="S26"/>
    </sheetView>
  </sheetViews>
  <sheetFormatPr defaultColWidth="9.375" defaultRowHeight="27.75" customHeight="1" x14ac:dyDescent="0.2"/>
  <cols>
    <col min="1" max="1" width="2" style="45" customWidth="1"/>
    <col min="2" max="2" width="47.375" style="45" customWidth="1"/>
    <col min="3" max="3" width="15.375" style="59" customWidth="1"/>
    <col min="4" max="4" width="3.125" style="59" customWidth="1"/>
    <col min="5" max="5" width="15.375" style="59" customWidth="1"/>
    <col min="6" max="6" width="1.375" style="45" customWidth="1"/>
    <col min="7" max="7" width="1" style="45" customWidth="1"/>
    <col min="8" max="8" width="1.375" style="45" customWidth="1"/>
    <col min="9" max="9" width="13.375" style="45" bestFit="1" customWidth="1"/>
    <col min="10" max="10" width="18.375" style="1" bestFit="1" customWidth="1"/>
    <col min="11" max="11" width="16.375" style="45" customWidth="1"/>
    <col min="12" max="12" width="14.375" style="45" bestFit="1" customWidth="1"/>
    <col min="13" max="255" width="9.375" style="45"/>
    <col min="256" max="256" width="12.375" style="45" customWidth="1"/>
    <col min="257" max="257" width="52.375" style="45" customWidth="1"/>
    <col min="258" max="258" width="1" style="45" customWidth="1"/>
    <col min="259" max="259" width="18.375" style="45" customWidth="1"/>
    <col min="260" max="260" width="1.375" style="45" customWidth="1"/>
    <col min="261" max="261" width="18.375" style="45" customWidth="1"/>
    <col min="262" max="262" width="1.375" style="45" customWidth="1"/>
    <col min="263" max="263" width="1" style="45" customWidth="1"/>
    <col min="264" max="264" width="1.375" style="45" customWidth="1"/>
    <col min="265" max="265" width="13.375" style="45" bestFit="1" customWidth="1"/>
    <col min="266" max="266" width="18.375" style="45" bestFit="1" customWidth="1"/>
    <col min="267" max="267" width="16.375" style="45" customWidth="1"/>
    <col min="268" max="268" width="14.375" style="45" bestFit="1" customWidth="1"/>
    <col min="269" max="511" width="9.375" style="45"/>
    <col min="512" max="512" width="12.375" style="45" customWidth="1"/>
    <col min="513" max="513" width="52.375" style="45" customWidth="1"/>
    <col min="514" max="514" width="1" style="45" customWidth="1"/>
    <col min="515" max="515" width="18.375" style="45" customWidth="1"/>
    <col min="516" max="516" width="1.375" style="45" customWidth="1"/>
    <col min="517" max="517" width="18.375" style="45" customWidth="1"/>
    <col min="518" max="518" width="1.375" style="45" customWidth="1"/>
    <col min="519" max="519" width="1" style="45" customWidth="1"/>
    <col min="520" max="520" width="1.375" style="45" customWidth="1"/>
    <col min="521" max="521" width="13.375" style="45" bestFit="1" customWidth="1"/>
    <col min="522" max="522" width="18.375" style="45" bestFit="1" customWidth="1"/>
    <col min="523" max="523" width="16.375" style="45" customWidth="1"/>
    <col min="524" max="524" width="14.375" style="45" bestFit="1" customWidth="1"/>
    <col min="525" max="767" width="9.375" style="45"/>
    <col min="768" max="768" width="12.375" style="45" customWidth="1"/>
    <col min="769" max="769" width="52.375" style="45" customWidth="1"/>
    <col min="770" max="770" width="1" style="45" customWidth="1"/>
    <col min="771" max="771" width="18.375" style="45" customWidth="1"/>
    <col min="772" max="772" width="1.375" style="45" customWidth="1"/>
    <col min="773" max="773" width="18.375" style="45" customWidth="1"/>
    <col min="774" max="774" width="1.375" style="45" customWidth="1"/>
    <col min="775" max="775" width="1" style="45" customWidth="1"/>
    <col min="776" max="776" width="1.375" style="45" customWidth="1"/>
    <col min="777" max="777" width="13.375" style="45" bestFit="1" customWidth="1"/>
    <col min="778" max="778" width="18.375" style="45" bestFit="1" customWidth="1"/>
    <col min="779" max="779" width="16.375" style="45" customWidth="1"/>
    <col min="780" max="780" width="14.375" style="45" bestFit="1" customWidth="1"/>
    <col min="781" max="1023" width="9.375" style="45"/>
    <col min="1024" max="1024" width="12.375" style="45" customWidth="1"/>
    <col min="1025" max="1025" width="52.375" style="45" customWidth="1"/>
    <col min="1026" max="1026" width="1" style="45" customWidth="1"/>
    <col min="1027" max="1027" width="18.375" style="45" customWidth="1"/>
    <col min="1028" max="1028" width="1.375" style="45" customWidth="1"/>
    <col min="1029" max="1029" width="18.375" style="45" customWidth="1"/>
    <col min="1030" max="1030" width="1.375" style="45" customWidth="1"/>
    <col min="1031" max="1031" width="1" style="45" customWidth="1"/>
    <col min="1032" max="1032" width="1.375" style="45" customWidth="1"/>
    <col min="1033" max="1033" width="13.375" style="45" bestFit="1" customWidth="1"/>
    <col min="1034" max="1034" width="18.375" style="45" bestFit="1" customWidth="1"/>
    <col min="1035" max="1035" width="16.375" style="45" customWidth="1"/>
    <col min="1036" max="1036" width="14.375" style="45" bestFit="1" customWidth="1"/>
    <col min="1037" max="1279" width="9.375" style="45"/>
    <col min="1280" max="1280" width="12.375" style="45" customWidth="1"/>
    <col min="1281" max="1281" width="52.375" style="45" customWidth="1"/>
    <col min="1282" max="1282" width="1" style="45" customWidth="1"/>
    <col min="1283" max="1283" width="18.375" style="45" customWidth="1"/>
    <col min="1284" max="1284" width="1.375" style="45" customWidth="1"/>
    <col min="1285" max="1285" width="18.375" style="45" customWidth="1"/>
    <col min="1286" max="1286" width="1.375" style="45" customWidth="1"/>
    <col min="1287" max="1287" width="1" style="45" customWidth="1"/>
    <col min="1288" max="1288" width="1.375" style="45" customWidth="1"/>
    <col min="1289" max="1289" width="13.375" style="45" bestFit="1" customWidth="1"/>
    <col min="1290" max="1290" width="18.375" style="45" bestFit="1" customWidth="1"/>
    <col min="1291" max="1291" width="16.375" style="45" customWidth="1"/>
    <col min="1292" max="1292" width="14.375" style="45" bestFit="1" customWidth="1"/>
    <col min="1293" max="1535" width="9.375" style="45"/>
    <col min="1536" max="1536" width="12.375" style="45" customWidth="1"/>
    <col min="1537" max="1537" width="52.375" style="45" customWidth="1"/>
    <col min="1538" max="1538" width="1" style="45" customWidth="1"/>
    <col min="1539" max="1539" width="18.375" style="45" customWidth="1"/>
    <col min="1540" max="1540" width="1.375" style="45" customWidth="1"/>
    <col min="1541" max="1541" width="18.375" style="45" customWidth="1"/>
    <col min="1542" max="1542" width="1.375" style="45" customWidth="1"/>
    <col min="1543" max="1543" width="1" style="45" customWidth="1"/>
    <col min="1544" max="1544" width="1.375" style="45" customWidth="1"/>
    <col min="1545" max="1545" width="13.375" style="45" bestFit="1" customWidth="1"/>
    <col min="1546" max="1546" width="18.375" style="45" bestFit="1" customWidth="1"/>
    <col min="1547" max="1547" width="16.375" style="45" customWidth="1"/>
    <col min="1548" max="1548" width="14.375" style="45" bestFit="1" customWidth="1"/>
    <col min="1549" max="1791" width="9.375" style="45"/>
    <col min="1792" max="1792" width="12.375" style="45" customWidth="1"/>
    <col min="1793" max="1793" width="52.375" style="45" customWidth="1"/>
    <col min="1794" max="1794" width="1" style="45" customWidth="1"/>
    <col min="1795" max="1795" width="18.375" style="45" customWidth="1"/>
    <col min="1796" max="1796" width="1.375" style="45" customWidth="1"/>
    <col min="1797" max="1797" width="18.375" style="45" customWidth="1"/>
    <col min="1798" max="1798" width="1.375" style="45" customWidth="1"/>
    <col min="1799" max="1799" width="1" style="45" customWidth="1"/>
    <col min="1800" max="1800" width="1.375" style="45" customWidth="1"/>
    <col min="1801" max="1801" width="13.375" style="45" bestFit="1" customWidth="1"/>
    <col min="1802" max="1802" width="18.375" style="45" bestFit="1" customWidth="1"/>
    <col min="1803" max="1803" width="16.375" style="45" customWidth="1"/>
    <col min="1804" max="1804" width="14.375" style="45" bestFit="1" customWidth="1"/>
    <col min="1805" max="2047" width="9.375" style="45"/>
    <col min="2048" max="2048" width="12.375" style="45" customWidth="1"/>
    <col min="2049" max="2049" width="52.375" style="45" customWidth="1"/>
    <col min="2050" max="2050" width="1" style="45" customWidth="1"/>
    <col min="2051" max="2051" width="18.375" style="45" customWidth="1"/>
    <col min="2052" max="2052" width="1.375" style="45" customWidth="1"/>
    <col min="2053" max="2053" width="18.375" style="45" customWidth="1"/>
    <col min="2054" max="2054" width="1.375" style="45" customWidth="1"/>
    <col min="2055" max="2055" width="1" style="45" customWidth="1"/>
    <col min="2056" max="2056" width="1.375" style="45" customWidth="1"/>
    <col min="2057" max="2057" width="13.375" style="45" bestFit="1" customWidth="1"/>
    <col min="2058" max="2058" width="18.375" style="45" bestFit="1" customWidth="1"/>
    <col min="2059" max="2059" width="16.375" style="45" customWidth="1"/>
    <col min="2060" max="2060" width="14.375" style="45" bestFit="1" customWidth="1"/>
    <col min="2061" max="2303" width="9.375" style="45"/>
    <col min="2304" max="2304" width="12.375" style="45" customWidth="1"/>
    <col min="2305" max="2305" width="52.375" style="45" customWidth="1"/>
    <col min="2306" max="2306" width="1" style="45" customWidth="1"/>
    <col min="2307" max="2307" width="18.375" style="45" customWidth="1"/>
    <col min="2308" max="2308" width="1.375" style="45" customWidth="1"/>
    <col min="2309" max="2309" width="18.375" style="45" customWidth="1"/>
    <col min="2310" max="2310" width="1.375" style="45" customWidth="1"/>
    <col min="2311" max="2311" width="1" style="45" customWidth="1"/>
    <col min="2312" max="2312" width="1.375" style="45" customWidth="1"/>
    <col min="2313" max="2313" width="13.375" style="45" bestFit="1" customWidth="1"/>
    <col min="2314" max="2314" width="18.375" style="45" bestFit="1" customWidth="1"/>
    <col min="2315" max="2315" width="16.375" style="45" customWidth="1"/>
    <col min="2316" max="2316" width="14.375" style="45" bestFit="1" customWidth="1"/>
    <col min="2317" max="2559" width="9.375" style="45"/>
    <col min="2560" max="2560" width="12.375" style="45" customWidth="1"/>
    <col min="2561" max="2561" width="52.375" style="45" customWidth="1"/>
    <col min="2562" max="2562" width="1" style="45" customWidth="1"/>
    <col min="2563" max="2563" width="18.375" style="45" customWidth="1"/>
    <col min="2564" max="2564" width="1.375" style="45" customWidth="1"/>
    <col min="2565" max="2565" width="18.375" style="45" customWidth="1"/>
    <col min="2566" max="2566" width="1.375" style="45" customWidth="1"/>
    <col min="2567" max="2567" width="1" style="45" customWidth="1"/>
    <col min="2568" max="2568" width="1.375" style="45" customWidth="1"/>
    <col min="2569" max="2569" width="13.375" style="45" bestFit="1" customWidth="1"/>
    <col min="2570" max="2570" width="18.375" style="45" bestFit="1" customWidth="1"/>
    <col min="2571" max="2571" width="16.375" style="45" customWidth="1"/>
    <col min="2572" max="2572" width="14.375" style="45" bestFit="1" customWidth="1"/>
    <col min="2573" max="2815" width="9.375" style="45"/>
    <col min="2816" max="2816" width="12.375" style="45" customWidth="1"/>
    <col min="2817" max="2817" width="52.375" style="45" customWidth="1"/>
    <col min="2818" max="2818" width="1" style="45" customWidth="1"/>
    <col min="2819" max="2819" width="18.375" style="45" customWidth="1"/>
    <col min="2820" max="2820" width="1.375" style="45" customWidth="1"/>
    <col min="2821" max="2821" width="18.375" style="45" customWidth="1"/>
    <col min="2822" max="2822" width="1.375" style="45" customWidth="1"/>
    <col min="2823" max="2823" width="1" style="45" customWidth="1"/>
    <col min="2824" max="2824" width="1.375" style="45" customWidth="1"/>
    <col min="2825" max="2825" width="13.375" style="45" bestFit="1" customWidth="1"/>
    <col min="2826" max="2826" width="18.375" style="45" bestFit="1" customWidth="1"/>
    <col min="2827" max="2827" width="16.375" style="45" customWidth="1"/>
    <col min="2828" max="2828" width="14.375" style="45" bestFit="1" customWidth="1"/>
    <col min="2829" max="3071" width="9.375" style="45"/>
    <col min="3072" max="3072" width="12.375" style="45" customWidth="1"/>
    <col min="3073" max="3073" width="52.375" style="45" customWidth="1"/>
    <col min="3074" max="3074" width="1" style="45" customWidth="1"/>
    <col min="3075" max="3075" width="18.375" style="45" customWidth="1"/>
    <col min="3076" max="3076" width="1.375" style="45" customWidth="1"/>
    <col min="3077" max="3077" width="18.375" style="45" customWidth="1"/>
    <col min="3078" max="3078" width="1.375" style="45" customWidth="1"/>
    <col min="3079" max="3079" width="1" style="45" customWidth="1"/>
    <col min="3080" max="3080" width="1.375" style="45" customWidth="1"/>
    <col min="3081" max="3081" width="13.375" style="45" bestFit="1" customWidth="1"/>
    <col min="3082" max="3082" width="18.375" style="45" bestFit="1" customWidth="1"/>
    <col min="3083" max="3083" width="16.375" style="45" customWidth="1"/>
    <col min="3084" max="3084" width="14.375" style="45" bestFit="1" customWidth="1"/>
    <col min="3085" max="3327" width="9.375" style="45"/>
    <col min="3328" max="3328" width="12.375" style="45" customWidth="1"/>
    <col min="3329" max="3329" width="52.375" style="45" customWidth="1"/>
    <col min="3330" max="3330" width="1" style="45" customWidth="1"/>
    <col min="3331" max="3331" width="18.375" style="45" customWidth="1"/>
    <col min="3332" max="3332" width="1.375" style="45" customWidth="1"/>
    <col min="3333" max="3333" width="18.375" style="45" customWidth="1"/>
    <col min="3334" max="3334" width="1.375" style="45" customWidth="1"/>
    <col min="3335" max="3335" width="1" style="45" customWidth="1"/>
    <col min="3336" max="3336" width="1.375" style="45" customWidth="1"/>
    <col min="3337" max="3337" width="13.375" style="45" bestFit="1" customWidth="1"/>
    <col min="3338" max="3338" width="18.375" style="45" bestFit="1" customWidth="1"/>
    <col min="3339" max="3339" width="16.375" style="45" customWidth="1"/>
    <col min="3340" max="3340" width="14.375" style="45" bestFit="1" customWidth="1"/>
    <col min="3341" max="3583" width="9.375" style="45"/>
    <col min="3584" max="3584" width="12.375" style="45" customWidth="1"/>
    <col min="3585" max="3585" width="52.375" style="45" customWidth="1"/>
    <col min="3586" max="3586" width="1" style="45" customWidth="1"/>
    <col min="3587" max="3587" width="18.375" style="45" customWidth="1"/>
    <col min="3588" max="3588" width="1.375" style="45" customWidth="1"/>
    <col min="3589" max="3589" width="18.375" style="45" customWidth="1"/>
    <col min="3590" max="3590" width="1.375" style="45" customWidth="1"/>
    <col min="3591" max="3591" width="1" style="45" customWidth="1"/>
    <col min="3592" max="3592" width="1.375" style="45" customWidth="1"/>
    <col min="3593" max="3593" width="13.375" style="45" bestFit="1" customWidth="1"/>
    <col min="3594" max="3594" width="18.375" style="45" bestFit="1" customWidth="1"/>
    <col min="3595" max="3595" width="16.375" style="45" customWidth="1"/>
    <col min="3596" max="3596" width="14.375" style="45" bestFit="1" customWidth="1"/>
    <col min="3597" max="3839" width="9.375" style="45"/>
    <col min="3840" max="3840" width="12.375" style="45" customWidth="1"/>
    <col min="3841" max="3841" width="52.375" style="45" customWidth="1"/>
    <col min="3842" max="3842" width="1" style="45" customWidth="1"/>
    <col min="3843" max="3843" width="18.375" style="45" customWidth="1"/>
    <col min="3844" max="3844" width="1.375" style="45" customWidth="1"/>
    <col min="3845" max="3845" width="18.375" style="45" customWidth="1"/>
    <col min="3846" max="3846" width="1.375" style="45" customWidth="1"/>
    <col min="3847" max="3847" width="1" style="45" customWidth="1"/>
    <col min="3848" max="3848" width="1.375" style="45" customWidth="1"/>
    <col min="3849" max="3849" width="13.375" style="45" bestFit="1" customWidth="1"/>
    <col min="3850" max="3850" width="18.375" style="45" bestFit="1" customWidth="1"/>
    <col min="3851" max="3851" width="16.375" style="45" customWidth="1"/>
    <col min="3852" max="3852" width="14.375" style="45" bestFit="1" customWidth="1"/>
    <col min="3853" max="4095" width="9.375" style="45"/>
    <col min="4096" max="4096" width="12.375" style="45" customWidth="1"/>
    <col min="4097" max="4097" width="52.375" style="45" customWidth="1"/>
    <col min="4098" max="4098" width="1" style="45" customWidth="1"/>
    <col min="4099" max="4099" width="18.375" style="45" customWidth="1"/>
    <col min="4100" max="4100" width="1.375" style="45" customWidth="1"/>
    <col min="4101" max="4101" width="18.375" style="45" customWidth="1"/>
    <col min="4102" max="4102" width="1.375" style="45" customWidth="1"/>
    <col min="4103" max="4103" width="1" style="45" customWidth="1"/>
    <col min="4104" max="4104" width="1.375" style="45" customWidth="1"/>
    <col min="4105" max="4105" width="13.375" style="45" bestFit="1" customWidth="1"/>
    <col min="4106" max="4106" width="18.375" style="45" bestFit="1" customWidth="1"/>
    <col min="4107" max="4107" width="16.375" style="45" customWidth="1"/>
    <col min="4108" max="4108" width="14.375" style="45" bestFit="1" customWidth="1"/>
    <col min="4109" max="4351" width="9.375" style="45"/>
    <col min="4352" max="4352" width="12.375" style="45" customWidth="1"/>
    <col min="4353" max="4353" width="52.375" style="45" customWidth="1"/>
    <col min="4354" max="4354" width="1" style="45" customWidth="1"/>
    <col min="4355" max="4355" width="18.375" style="45" customWidth="1"/>
    <col min="4356" max="4356" width="1.375" style="45" customWidth="1"/>
    <col min="4357" max="4357" width="18.375" style="45" customWidth="1"/>
    <col min="4358" max="4358" width="1.375" style="45" customWidth="1"/>
    <col min="4359" max="4359" width="1" style="45" customWidth="1"/>
    <col min="4360" max="4360" width="1.375" style="45" customWidth="1"/>
    <col min="4361" max="4361" width="13.375" style="45" bestFit="1" customWidth="1"/>
    <col min="4362" max="4362" width="18.375" style="45" bestFit="1" customWidth="1"/>
    <col min="4363" max="4363" width="16.375" style="45" customWidth="1"/>
    <col min="4364" max="4364" width="14.375" style="45" bestFit="1" customWidth="1"/>
    <col min="4365" max="4607" width="9.375" style="45"/>
    <col min="4608" max="4608" width="12.375" style="45" customWidth="1"/>
    <col min="4609" max="4609" width="52.375" style="45" customWidth="1"/>
    <col min="4610" max="4610" width="1" style="45" customWidth="1"/>
    <col min="4611" max="4611" width="18.375" style="45" customWidth="1"/>
    <col min="4612" max="4612" width="1.375" style="45" customWidth="1"/>
    <col min="4613" max="4613" width="18.375" style="45" customWidth="1"/>
    <col min="4614" max="4614" width="1.375" style="45" customWidth="1"/>
    <col min="4615" max="4615" width="1" style="45" customWidth="1"/>
    <col min="4616" max="4616" width="1.375" style="45" customWidth="1"/>
    <col min="4617" max="4617" width="13.375" style="45" bestFit="1" customWidth="1"/>
    <col min="4618" max="4618" width="18.375" style="45" bestFit="1" customWidth="1"/>
    <col min="4619" max="4619" width="16.375" style="45" customWidth="1"/>
    <col min="4620" max="4620" width="14.375" style="45" bestFit="1" customWidth="1"/>
    <col min="4621" max="4863" width="9.375" style="45"/>
    <col min="4864" max="4864" width="12.375" style="45" customWidth="1"/>
    <col min="4865" max="4865" width="52.375" style="45" customWidth="1"/>
    <col min="4866" max="4866" width="1" style="45" customWidth="1"/>
    <col min="4867" max="4867" width="18.375" style="45" customWidth="1"/>
    <col min="4868" max="4868" width="1.375" style="45" customWidth="1"/>
    <col min="4869" max="4869" width="18.375" style="45" customWidth="1"/>
    <col min="4870" max="4870" width="1.375" style="45" customWidth="1"/>
    <col min="4871" max="4871" width="1" style="45" customWidth="1"/>
    <col min="4872" max="4872" width="1.375" style="45" customWidth="1"/>
    <col min="4873" max="4873" width="13.375" style="45" bestFit="1" customWidth="1"/>
    <col min="4874" max="4874" width="18.375" style="45" bestFit="1" customWidth="1"/>
    <col min="4875" max="4875" width="16.375" style="45" customWidth="1"/>
    <col min="4876" max="4876" width="14.375" style="45" bestFit="1" customWidth="1"/>
    <col min="4877" max="5119" width="9.375" style="45"/>
    <col min="5120" max="5120" width="12.375" style="45" customWidth="1"/>
    <col min="5121" max="5121" width="52.375" style="45" customWidth="1"/>
    <col min="5122" max="5122" width="1" style="45" customWidth="1"/>
    <col min="5123" max="5123" width="18.375" style="45" customWidth="1"/>
    <col min="5124" max="5124" width="1.375" style="45" customWidth="1"/>
    <col min="5125" max="5125" width="18.375" style="45" customWidth="1"/>
    <col min="5126" max="5126" width="1.375" style="45" customWidth="1"/>
    <col min="5127" max="5127" width="1" style="45" customWidth="1"/>
    <col min="5128" max="5128" width="1.375" style="45" customWidth="1"/>
    <col min="5129" max="5129" width="13.375" style="45" bestFit="1" customWidth="1"/>
    <col min="5130" max="5130" width="18.375" style="45" bestFit="1" customWidth="1"/>
    <col min="5131" max="5131" width="16.375" style="45" customWidth="1"/>
    <col min="5132" max="5132" width="14.375" style="45" bestFit="1" customWidth="1"/>
    <col min="5133" max="5375" width="9.375" style="45"/>
    <col min="5376" max="5376" width="12.375" style="45" customWidth="1"/>
    <col min="5377" max="5377" width="52.375" style="45" customWidth="1"/>
    <col min="5378" max="5378" width="1" style="45" customWidth="1"/>
    <col min="5379" max="5379" width="18.375" style="45" customWidth="1"/>
    <col min="5380" max="5380" width="1.375" style="45" customWidth="1"/>
    <col min="5381" max="5381" width="18.375" style="45" customWidth="1"/>
    <col min="5382" max="5382" width="1.375" style="45" customWidth="1"/>
    <col min="5383" max="5383" width="1" style="45" customWidth="1"/>
    <col min="5384" max="5384" width="1.375" style="45" customWidth="1"/>
    <col min="5385" max="5385" width="13.375" style="45" bestFit="1" customWidth="1"/>
    <col min="5386" max="5386" width="18.375" style="45" bestFit="1" customWidth="1"/>
    <col min="5387" max="5387" width="16.375" style="45" customWidth="1"/>
    <col min="5388" max="5388" width="14.375" style="45" bestFit="1" customWidth="1"/>
    <col min="5389" max="5631" width="9.375" style="45"/>
    <col min="5632" max="5632" width="12.375" style="45" customWidth="1"/>
    <col min="5633" max="5633" width="52.375" style="45" customWidth="1"/>
    <col min="5634" max="5634" width="1" style="45" customWidth="1"/>
    <col min="5635" max="5635" width="18.375" style="45" customWidth="1"/>
    <col min="5636" max="5636" width="1.375" style="45" customWidth="1"/>
    <col min="5637" max="5637" width="18.375" style="45" customWidth="1"/>
    <col min="5638" max="5638" width="1.375" style="45" customWidth="1"/>
    <col min="5639" max="5639" width="1" style="45" customWidth="1"/>
    <col min="5640" max="5640" width="1.375" style="45" customWidth="1"/>
    <col min="5641" max="5641" width="13.375" style="45" bestFit="1" customWidth="1"/>
    <col min="5642" max="5642" width="18.375" style="45" bestFit="1" customWidth="1"/>
    <col min="5643" max="5643" width="16.375" style="45" customWidth="1"/>
    <col min="5644" max="5644" width="14.375" style="45" bestFit="1" customWidth="1"/>
    <col min="5645" max="5887" width="9.375" style="45"/>
    <col min="5888" max="5888" width="12.375" style="45" customWidth="1"/>
    <col min="5889" max="5889" width="52.375" style="45" customWidth="1"/>
    <col min="5890" max="5890" width="1" style="45" customWidth="1"/>
    <col min="5891" max="5891" width="18.375" style="45" customWidth="1"/>
    <col min="5892" max="5892" width="1.375" style="45" customWidth="1"/>
    <col min="5893" max="5893" width="18.375" style="45" customWidth="1"/>
    <col min="5894" max="5894" width="1.375" style="45" customWidth="1"/>
    <col min="5895" max="5895" width="1" style="45" customWidth="1"/>
    <col min="5896" max="5896" width="1.375" style="45" customWidth="1"/>
    <col min="5897" max="5897" width="13.375" style="45" bestFit="1" customWidth="1"/>
    <col min="5898" max="5898" width="18.375" style="45" bestFit="1" customWidth="1"/>
    <col min="5899" max="5899" width="16.375" style="45" customWidth="1"/>
    <col min="5900" max="5900" width="14.375" style="45" bestFit="1" customWidth="1"/>
    <col min="5901" max="6143" width="9.375" style="45"/>
    <col min="6144" max="6144" width="12.375" style="45" customWidth="1"/>
    <col min="6145" max="6145" width="52.375" style="45" customWidth="1"/>
    <col min="6146" max="6146" width="1" style="45" customWidth="1"/>
    <col min="6147" max="6147" width="18.375" style="45" customWidth="1"/>
    <col min="6148" max="6148" width="1.375" style="45" customWidth="1"/>
    <col min="6149" max="6149" width="18.375" style="45" customWidth="1"/>
    <col min="6150" max="6150" width="1.375" style="45" customWidth="1"/>
    <col min="6151" max="6151" width="1" style="45" customWidth="1"/>
    <col min="6152" max="6152" width="1.375" style="45" customWidth="1"/>
    <col min="6153" max="6153" width="13.375" style="45" bestFit="1" customWidth="1"/>
    <col min="6154" max="6154" width="18.375" style="45" bestFit="1" customWidth="1"/>
    <col min="6155" max="6155" width="16.375" style="45" customWidth="1"/>
    <col min="6156" max="6156" width="14.375" style="45" bestFit="1" customWidth="1"/>
    <col min="6157" max="6399" width="9.375" style="45"/>
    <col min="6400" max="6400" width="12.375" style="45" customWidth="1"/>
    <col min="6401" max="6401" width="52.375" style="45" customWidth="1"/>
    <col min="6402" max="6402" width="1" style="45" customWidth="1"/>
    <col min="6403" max="6403" width="18.375" style="45" customWidth="1"/>
    <col min="6404" max="6404" width="1.375" style="45" customWidth="1"/>
    <col min="6405" max="6405" width="18.375" style="45" customWidth="1"/>
    <col min="6406" max="6406" width="1.375" style="45" customWidth="1"/>
    <col min="6407" max="6407" width="1" style="45" customWidth="1"/>
    <col min="6408" max="6408" width="1.375" style="45" customWidth="1"/>
    <col min="6409" max="6409" width="13.375" style="45" bestFit="1" customWidth="1"/>
    <col min="6410" max="6410" width="18.375" style="45" bestFit="1" customWidth="1"/>
    <col min="6411" max="6411" width="16.375" style="45" customWidth="1"/>
    <col min="6412" max="6412" width="14.375" style="45" bestFit="1" customWidth="1"/>
    <col min="6413" max="6655" width="9.375" style="45"/>
    <col min="6656" max="6656" width="12.375" style="45" customWidth="1"/>
    <col min="6657" max="6657" width="52.375" style="45" customWidth="1"/>
    <col min="6658" max="6658" width="1" style="45" customWidth="1"/>
    <col min="6659" max="6659" width="18.375" style="45" customWidth="1"/>
    <col min="6660" max="6660" width="1.375" style="45" customWidth="1"/>
    <col min="6661" max="6661" width="18.375" style="45" customWidth="1"/>
    <col min="6662" max="6662" width="1.375" style="45" customWidth="1"/>
    <col min="6663" max="6663" width="1" style="45" customWidth="1"/>
    <col min="6664" max="6664" width="1.375" style="45" customWidth="1"/>
    <col min="6665" max="6665" width="13.375" style="45" bestFit="1" customWidth="1"/>
    <col min="6666" max="6666" width="18.375" style="45" bestFit="1" customWidth="1"/>
    <col min="6667" max="6667" width="16.375" style="45" customWidth="1"/>
    <col min="6668" max="6668" width="14.375" style="45" bestFit="1" customWidth="1"/>
    <col min="6669" max="6911" width="9.375" style="45"/>
    <col min="6912" max="6912" width="12.375" style="45" customWidth="1"/>
    <col min="6913" max="6913" width="52.375" style="45" customWidth="1"/>
    <col min="6914" max="6914" width="1" style="45" customWidth="1"/>
    <col min="6915" max="6915" width="18.375" style="45" customWidth="1"/>
    <col min="6916" max="6916" width="1.375" style="45" customWidth="1"/>
    <col min="6917" max="6917" width="18.375" style="45" customWidth="1"/>
    <col min="6918" max="6918" width="1.375" style="45" customWidth="1"/>
    <col min="6919" max="6919" width="1" style="45" customWidth="1"/>
    <col min="6920" max="6920" width="1.375" style="45" customWidth="1"/>
    <col min="6921" max="6921" width="13.375" style="45" bestFit="1" customWidth="1"/>
    <col min="6922" max="6922" width="18.375" style="45" bestFit="1" customWidth="1"/>
    <col min="6923" max="6923" width="16.375" style="45" customWidth="1"/>
    <col min="6924" max="6924" width="14.375" style="45" bestFit="1" customWidth="1"/>
    <col min="6925" max="7167" width="9.375" style="45"/>
    <col min="7168" max="7168" width="12.375" style="45" customWidth="1"/>
    <col min="7169" max="7169" width="52.375" style="45" customWidth="1"/>
    <col min="7170" max="7170" width="1" style="45" customWidth="1"/>
    <col min="7171" max="7171" width="18.375" style="45" customWidth="1"/>
    <col min="7172" max="7172" width="1.375" style="45" customWidth="1"/>
    <col min="7173" max="7173" width="18.375" style="45" customWidth="1"/>
    <col min="7174" max="7174" width="1.375" style="45" customWidth="1"/>
    <col min="7175" max="7175" width="1" style="45" customWidth="1"/>
    <col min="7176" max="7176" width="1.375" style="45" customWidth="1"/>
    <col min="7177" max="7177" width="13.375" style="45" bestFit="1" customWidth="1"/>
    <col min="7178" max="7178" width="18.375" style="45" bestFit="1" customWidth="1"/>
    <col min="7179" max="7179" width="16.375" style="45" customWidth="1"/>
    <col min="7180" max="7180" width="14.375" style="45" bestFit="1" customWidth="1"/>
    <col min="7181" max="7423" width="9.375" style="45"/>
    <col min="7424" max="7424" width="12.375" style="45" customWidth="1"/>
    <col min="7425" max="7425" width="52.375" style="45" customWidth="1"/>
    <col min="7426" max="7426" width="1" style="45" customWidth="1"/>
    <col min="7427" max="7427" width="18.375" style="45" customWidth="1"/>
    <col min="7428" max="7428" width="1.375" style="45" customWidth="1"/>
    <col min="7429" max="7429" width="18.375" style="45" customWidth="1"/>
    <col min="7430" max="7430" width="1.375" style="45" customWidth="1"/>
    <col min="7431" max="7431" width="1" style="45" customWidth="1"/>
    <col min="7432" max="7432" width="1.375" style="45" customWidth="1"/>
    <col min="7433" max="7433" width="13.375" style="45" bestFit="1" customWidth="1"/>
    <col min="7434" max="7434" width="18.375" style="45" bestFit="1" customWidth="1"/>
    <col min="7435" max="7435" width="16.375" style="45" customWidth="1"/>
    <col min="7436" max="7436" width="14.375" style="45" bestFit="1" customWidth="1"/>
    <col min="7437" max="7679" width="9.375" style="45"/>
    <col min="7680" max="7680" width="12.375" style="45" customWidth="1"/>
    <col min="7681" max="7681" width="52.375" style="45" customWidth="1"/>
    <col min="7682" max="7682" width="1" style="45" customWidth="1"/>
    <col min="7683" max="7683" width="18.375" style="45" customWidth="1"/>
    <col min="7684" max="7684" width="1.375" style="45" customWidth="1"/>
    <col min="7685" max="7685" width="18.375" style="45" customWidth="1"/>
    <col min="7686" max="7686" width="1.375" style="45" customWidth="1"/>
    <col min="7687" max="7687" width="1" style="45" customWidth="1"/>
    <col min="7688" max="7688" width="1.375" style="45" customWidth="1"/>
    <col min="7689" max="7689" width="13.375" style="45" bestFit="1" customWidth="1"/>
    <col min="7690" max="7690" width="18.375" style="45" bestFit="1" customWidth="1"/>
    <col min="7691" max="7691" width="16.375" style="45" customWidth="1"/>
    <col min="7692" max="7692" width="14.375" style="45" bestFit="1" customWidth="1"/>
    <col min="7693" max="7935" width="9.375" style="45"/>
    <col min="7936" max="7936" width="12.375" style="45" customWidth="1"/>
    <col min="7937" max="7937" width="52.375" style="45" customWidth="1"/>
    <col min="7938" max="7938" width="1" style="45" customWidth="1"/>
    <col min="7939" max="7939" width="18.375" style="45" customWidth="1"/>
    <col min="7940" max="7940" width="1.375" style="45" customWidth="1"/>
    <col min="7941" max="7941" width="18.375" style="45" customWidth="1"/>
    <col min="7942" max="7942" width="1.375" style="45" customWidth="1"/>
    <col min="7943" max="7943" width="1" style="45" customWidth="1"/>
    <col min="7944" max="7944" width="1.375" style="45" customWidth="1"/>
    <col min="7945" max="7945" width="13.375" style="45" bestFit="1" customWidth="1"/>
    <col min="7946" max="7946" width="18.375" style="45" bestFit="1" customWidth="1"/>
    <col min="7947" max="7947" width="16.375" style="45" customWidth="1"/>
    <col min="7948" max="7948" width="14.375" style="45" bestFit="1" customWidth="1"/>
    <col min="7949" max="8191" width="9.375" style="45"/>
    <col min="8192" max="8192" width="12.375" style="45" customWidth="1"/>
    <col min="8193" max="8193" width="52.375" style="45" customWidth="1"/>
    <col min="8194" max="8194" width="1" style="45" customWidth="1"/>
    <col min="8195" max="8195" width="18.375" style="45" customWidth="1"/>
    <col min="8196" max="8196" width="1.375" style="45" customWidth="1"/>
    <col min="8197" max="8197" width="18.375" style="45" customWidth="1"/>
    <col min="8198" max="8198" width="1.375" style="45" customWidth="1"/>
    <col min="8199" max="8199" width="1" style="45" customWidth="1"/>
    <col min="8200" max="8200" width="1.375" style="45" customWidth="1"/>
    <col min="8201" max="8201" width="13.375" style="45" bestFit="1" customWidth="1"/>
    <col min="8202" max="8202" width="18.375" style="45" bestFit="1" customWidth="1"/>
    <col min="8203" max="8203" width="16.375" style="45" customWidth="1"/>
    <col min="8204" max="8204" width="14.375" style="45" bestFit="1" customWidth="1"/>
    <col min="8205" max="8447" width="9.375" style="45"/>
    <col min="8448" max="8448" width="12.375" style="45" customWidth="1"/>
    <col min="8449" max="8449" width="52.375" style="45" customWidth="1"/>
    <col min="8450" max="8450" width="1" style="45" customWidth="1"/>
    <col min="8451" max="8451" width="18.375" style="45" customWidth="1"/>
    <col min="8452" max="8452" width="1.375" style="45" customWidth="1"/>
    <col min="8453" max="8453" width="18.375" style="45" customWidth="1"/>
    <col min="8454" max="8454" width="1.375" style="45" customWidth="1"/>
    <col min="8455" max="8455" width="1" style="45" customWidth="1"/>
    <col min="8456" max="8456" width="1.375" style="45" customWidth="1"/>
    <col min="8457" max="8457" width="13.375" style="45" bestFit="1" customWidth="1"/>
    <col min="8458" max="8458" width="18.375" style="45" bestFit="1" customWidth="1"/>
    <col min="8459" max="8459" width="16.375" style="45" customWidth="1"/>
    <col min="8460" max="8460" width="14.375" style="45" bestFit="1" customWidth="1"/>
    <col min="8461" max="8703" width="9.375" style="45"/>
    <col min="8704" max="8704" width="12.375" style="45" customWidth="1"/>
    <col min="8705" max="8705" width="52.375" style="45" customWidth="1"/>
    <col min="8706" max="8706" width="1" style="45" customWidth="1"/>
    <col min="8707" max="8707" width="18.375" style="45" customWidth="1"/>
    <col min="8708" max="8708" width="1.375" style="45" customWidth="1"/>
    <col min="8709" max="8709" width="18.375" style="45" customWidth="1"/>
    <col min="8710" max="8710" width="1.375" style="45" customWidth="1"/>
    <col min="8711" max="8711" width="1" style="45" customWidth="1"/>
    <col min="8712" max="8712" width="1.375" style="45" customWidth="1"/>
    <col min="8713" max="8713" width="13.375" style="45" bestFit="1" customWidth="1"/>
    <col min="8714" max="8714" width="18.375" style="45" bestFit="1" customWidth="1"/>
    <col min="8715" max="8715" width="16.375" style="45" customWidth="1"/>
    <col min="8716" max="8716" width="14.375" style="45" bestFit="1" customWidth="1"/>
    <col min="8717" max="8959" width="9.375" style="45"/>
    <col min="8960" max="8960" width="12.375" style="45" customWidth="1"/>
    <col min="8961" max="8961" width="52.375" style="45" customWidth="1"/>
    <col min="8962" max="8962" width="1" style="45" customWidth="1"/>
    <col min="8963" max="8963" width="18.375" style="45" customWidth="1"/>
    <col min="8964" max="8964" width="1.375" style="45" customWidth="1"/>
    <col min="8965" max="8965" width="18.375" style="45" customWidth="1"/>
    <col min="8966" max="8966" width="1.375" style="45" customWidth="1"/>
    <col min="8967" max="8967" width="1" style="45" customWidth="1"/>
    <col min="8968" max="8968" width="1.375" style="45" customWidth="1"/>
    <col min="8969" max="8969" width="13.375" style="45" bestFit="1" customWidth="1"/>
    <col min="8970" max="8970" width="18.375" style="45" bestFit="1" customWidth="1"/>
    <col min="8971" max="8971" width="16.375" style="45" customWidth="1"/>
    <col min="8972" max="8972" width="14.375" style="45" bestFit="1" customWidth="1"/>
    <col min="8973" max="9215" width="9.375" style="45"/>
    <col min="9216" max="9216" width="12.375" style="45" customWidth="1"/>
    <col min="9217" max="9217" width="52.375" style="45" customWidth="1"/>
    <col min="9218" max="9218" width="1" style="45" customWidth="1"/>
    <col min="9219" max="9219" width="18.375" style="45" customWidth="1"/>
    <col min="9220" max="9220" width="1.375" style="45" customWidth="1"/>
    <col min="9221" max="9221" width="18.375" style="45" customWidth="1"/>
    <col min="9222" max="9222" width="1.375" style="45" customWidth="1"/>
    <col min="9223" max="9223" width="1" style="45" customWidth="1"/>
    <col min="9224" max="9224" width="1.375" style="45" customWidth="1"/>
    <col min="9225" max="9225" width="13.375" style="45" bestFit="1" customWidth="1"/>
    <col min="9226" max="9226" width="18.375" style="45" bestFit="1" customWidth="1"/>
    <col min="9227" max="9227" width="16.375" style="45" customWidth="1"/>
    <col min="9228" max="9228" width="14.375" style="45" bestFit="1" customWidth="1"/>
    <col min="9229" max="9471" width="9.375" style="45"/>
    <col min="9472" max="9472" width="12.375" style="45" customWidth="1"/>
    <col min="9473" max="9473" width="52.375" style="45" customWidth="1"/>
    <col min="9474" max="9474" width="1" style="45" customWidth="1"/>
    <col min="9475" max="9475" width="18.375" style="45" customWidth="1"/>
    <col min="9476" max="9476" width="1.375" style="45" customWidth="1"/>
    <col min="9477" max="9477" width="18.375" style="45" customWidth="1"/>
    <col min="9478" max="9478" width="1.375" style="45" customWidth="1"/>
    <col min="9479" max="9479" width="1" style="45" customWidth="1"/>
    <col min="9480" max="9480" width="1.375" style="45" customWidth="1"/>
    <col min="9481" max="9481" width="13.375" style="45" bestFit="1" customWidth="1"/>
    <col min="9482" max="9482" width="18.375" style="45" bestFit="1" customWidth="1"/>
    <col min="9483" max="9483" width="16.375" style="45" customWidth="1"/>
    <col min="9484" max="9484" width="14.375" style="45" bestFit="1" customWidth="1"/>
    <col min="9485" max="9727" width="9.375" style="45"/>
    <col min="9728" max="9728" width="12.375" style="45" customWidth="1"/>
    <col min="9729" max="9729" width="52.375" style="45" customWidth="1"/>
    <col min="9730" max="9730" width="1" style="45" customWidth="1"/>
    <col min="9731" max="9731" width="18.375" style="45" customWidth="1"/>
    <col min="9732" max="9732" width="1.375" style="45" customWidth="1"/>
    <col min="9733" max="9733" width="18.375" style="45" customWidth="1"/>
    <col min="9734" max="9734" width="1.375" style="45" customWidth="1"/>
    <col min="9735" max="9735" width="1" style="45" customWidth="1"/>
    <col min="9736" max="9736" width="1.375" style="45" customWidth="1"/>
    <col min="9737" max="9737" width="13.375" style="45" bestFit="1" customWidth="1"/>
    <col min="9738" max="9738" width="18.375" style="45" bestFit="1" customWidth="1"/>
    <col min="9739" max="9739" width="16.375" style="45" customWidth="1"/>
    <col min="9740" max="9740" width="14.375" style="45" bestFit="1" customWidth="1"/>
    <col min="9741" max="9983" width="9.375" style="45"/>
    <col min="9984" max="9984" width="12.375" style="45" customWidth="1"/>
    <col min="9985" max="9985" width="52.375" style="45" customWidth="1"/>
    <col min="9986" max="9986" width="1" style="45" customWidth="1"/>
    <col min="9987" max="9987" width="18.375" style="45" customWidth="1"/>
    <col min="9988" max="9988" width="1.375" style="45" customWidth="1"/>
    <col min="9989" max="9989" width="18.375" style="45" customWidth="1"/>
    <col min="9990" max="9990" width="1.375" style="45" customWidth="1"/>
    <col min="9991" max="9991" width="1" style="45" customWidth="1"/>
    <col min="9992" max="9992" width="1.375" style="45" customWidth="1"/>
    <col min="9993" max="9993" width="13.375" style="45" bestFit="1" customWidth="1"/>
    <col min="9994" max="9994" width="18.375" style="45" bestFit="1" customWidth="1"/>
    <col min="9995" max="9995" width="16.375" style="45" customWidth="1"/>
    <col min="9996" max="9996" width="14.375" style="45" bestFit="1" customWidth="1"/>
    <col min="9997" max="10239" width="9.375" style="45"/>
    <col min="10240" max="10240" width="12.375" style="45" customWidth="1"/>
    <col min="10241" max="10241" width="52.375" style="45" customWidth="1"/>
    <col min="10242" max="10242" width="1" style="45" customWidth="1"/>
    <col min="10243" max="10243" width="18.375" style="45" customWidth="1"/>
    <col min="10244" max="10244" width="1.375" style="45" customWidth="1"/>
    <col min="10245" max="10245" width="18.375" style="45" customWidth="1"/>
    <col min="10246" max="10246" width="1.375" style="45" customWidth="1"/>
    <col min="10247" max="10247" width="1" style="45" customWidth="1"/>
    <col min="10248" max="10248" width="1.375" style="45" customWidth="1"/>
    <col min="10249" max="10249" width="13.375" style="45" bestFit="1" customWidth="1"/>
    <col min="10250" max="10250" width="18.375" style="45" bestFit="1" customWidth="1"/>
    <col min="10251" max="10251" width="16.375" style="45" customWidth="1"/>
    <col min="10252" max="10252" width="14.375" style="45" bestFit="1" customWidth="1"/>
    <col min="10253" max="10495" width="9.375" style="45"/>
    <col min="10496" max="10496" width="12.375" style="45" customWidth="1"/>
    <col min="10497" max="10497" width="52.375" style="45" customWidth="1"/>
    <col min="10498" max="10498" width="1" style="45" customWidth="1"/>
    <col min="10499" max="10499" width="18.375" style="45" customWidth="1"/>
    <col min="10500" max="10500" width="1.375" style="45" customWidth="1"/>
    <col min="10501" max="10501" width="18.375" style="45" customWidth="1"/>
    <col min="10502" max="10502" width="1.375" style="45" customWidth="1"/>
    <col min="10503" max="10503" width="1" style="45" customWidth="1"/>
    <col min="10504" max="10504" width="1.375" style="45" customWidth="1"/>
    <col min="10505" max="10505" width="13.375" style="45" bestFit="1" customWidth="1"/>
    <col min="10506" max="10506" width="18.375" style="45" bestFit="1" customWidth="1"/>
    <col min="10507" max="10507" width="16.375" style="45" customWidth="1"/>
    <col min="10508" max="10508" width="14.375" style="45" bestFit="1" customWidth="1"/>
    <col min="10509" max="10751" width="9.375" style="45"/>
    <col min="10752" max="10752" width="12.375" style="45" customWidth="1"/>
    <col min="10753" max="10753" width="52.375" style="45" customWidth="1"/>
    <col min="10754" max="10754" width="1" style="45" customWidth="1"/>
    <col min="10755" max="10755" width="18.375" style="45" customWidth="1"/>
    <col min="10756" max="10756" width="1.375" style="45" customWidth="1"/>
    <col min="10757" max="10757" width="18.375" style="45" customWidth="1"/>
    <col min="10758" max="10758" width="1.375" style="45" customWidth="1"/>
    <col min="10759" max="10759" width="1" style="45" customWidth="1"/>
    <col min="10760" max="10760" width="1.375" style="45" customWidth="1"/>
    <col min="10761" max="10761" width="13.375" style="45" bestFit="1" customWidth="1"/>
    <col min="10762" max="10762" width="18.375" style="45" bestFit="1" customWidth="1"/>
    <col min="10763" max="10763" width="16.375" style="45" customWidth="1"/>
    <col min="10764" max="10764" width="14.375" style="45" bestFit="1" customWidth="1"/>
    <col min="10765" max="11007" width="9.375" style="45"/>
    <col min="11008" max="11008" width="12.375" style="45" customWidth="1"/>
    <col min="11009" max="11009" width="52.375" style="45" customWidth="1"/>
    <col min="11010" max="11010" width="1" style="45" customWidth="1"/>
    <col min="11011" max="11011" width="18.375" style="45" customWidth="1"/>
    <col min="11012" max="11012" width="1.375" style="45" customWidth="1"/>
    <col min="11013" max="11013" width="18.375" style="45" customWidth="1"/>
    <col min="11014" max="11014" width="1.375" style="45" customWidth="1"/>
    <col min="11015" max="11015" width="1" style="45" customWidth="1"/>
    <col min="11016" max="11016" width="1.375" style="45" customWidth="1"/>
    <col min="11017" max="11017" width="13.375" style="45" bestFit="1" customWidth="1"/>
    <col min="11018" max="11018" width="18.375" style="45" bestFit="1" customWidth="1"/>
    <col min="11019" max="11019" width="16.375" style="45" customWidth="1"/>
    <col min="11020" max="11020" width="14.375" style="45" bestFit="1" customWidth="1"/>
    <col min="11021" max="11263" width="9.375" style="45"/>
    <col min="11264" max="11264" width="12.375" style="45" customWidth="1"/>
    <col min="11265" max="11265" width="52.375" style="45" customWidth="1"/>
    <col min="11266" max="11266" width="1" style="45" customWidth="1"/>
    <col min="11267" max="11267" width="18.375" style="45" customWidth="1"/>
    <col min="11268" max="11268" width="1.375" style="45" customWidth="1"/>
    <col min="11269" max="11269" width="18.375" style="45" customWidth="1"/>
    <col min="11270" max="11270" width="1.375" style="45" customWidth="1"/>
    <col min="11271" max="11271" width="1" style="45" customWidth="1"/>
    <col min="11272" max="11272" width="1.375" style="45" customWidth="1"/>
    <col min="11273" max="11273" width="13.375" style="45" bestFit="1" customWidth="1"/>
    <col min="11274" max="11274" width="18.375" style="45" bestFit="1" customWidth="1"/>
    <col min="11275" max="11275" width="16.375" style="45" customWidth="1"/>
    <col min="11276" max="11276" width="14.375" style="45" bestFit="1" customWidth="1"/>
    <col min="11277" max="11519" width="9.375" style="45"/>
    <col min="11520" max="11520" width="12.375" style="45" customWidth="1"/>
    <col min="11521" max="11521" width="52.375" style="45" customWidth="1"/>
    <col min="11522" max="11522" width="1" style="45" customWidth="1"/>
    <col min="11523" max="11523" width="18.375" style="45" customWidth="1"/>
    <col min="11524" max="11524" width="1.375" style="45" customWidth="1"/>
    <col min="11525" max="11525" width="18.375" style="45" customWidth="1"/>
    <col min="11526" max="11526" width="1.375" style="45" customWidth="1"/>
    <col min="11527" max="11527" width="1" style="45" customWidth="1"/>
    <col min="11528" max="11528" width="1.375" style="45" customWidth="1"/>
    <col min="11529" max="11529" width="13.375" style="45" bestFit="1" customWidth="1"/>
    <col min="11530" max="11530" width="18.375" style="45" bestFit="1" customWidth="1"/>
    <col min="11531" max="11531" width="16.375" style="45" customWidth="1"/>
    <col min="11532" max="11532" width="14.375" style="45" bestFit="1" customWidth="1"/>
    <col min="11533" max="11775" width="9.375" style="45"/>
    <col min="11776" max="11776" width="12.375" style="45" customWidth="1"/>
    <col min="11777" max="11777" width="52.375" style="45" customWidth="1"/>
    <col min="11778" max="11778" width="1" style="45" customWidth="1"/>
    <col min="11779" max="11779" width="18.375" style="45" customWidth="1"/>
    <col min="11780" max="11780" width="1.375" style="45" customWidth="1"/>
    <col min="11781" max="11781" width="18.375" style="45" customWidth="1"/>
    <col min="11782" max="11782" width="1.375" style="45" customWidth="1"/>
    <col min="11783" max="11783" width="1" style="45" customWidth="1"/>
    <col min="11784" max="11784" width="1.375" style="45" customWidth="1"/>
    <col min="11785" max="11785" width="13.375" style="45" bestFit="1" customWidth="1"/>
    <col min="11786" max="11786" width="18.375" style="45" bestFit="1" customWidth="1"/>
    <col min="11787" max="11787" width="16.375" style="45" customWidth="1"/>
    <col min="11788" max="11788" width="14.375" style="45" bestFit="1" customWidth="1"/>
    <col min="11789" max="12031" width="9.375" style="45"/>
    <col min="12032" max="12032" width="12.375" style="45" customWidth="1"/>
    <col min="12033" max="12033" width="52.375" style="45" customWidth="1"/>
    <col min="12034" max="12034" width="1" style="45" customWidth="1"/>
    <col min="12035" max="12035" width="18.375" style="45" customWidth="1"/>
    <col min="12036" max="12036" width="1.375" style="45" customWidth="1"/>
    <col min="12037" max="12037" width="18.375" style="45" customWidth="1"/>
    <col min="12038" max="12038" width="1.375" style="45" customWidth="1"/>
    <col min="12039" max="12039" width="1" style="45" customWidth="1"/>
    <col min="12040" max="12040" width="1.375" style="45" customWidth="1"/>
    <col min="12041" max="12041" width="13.375" style="45" bestFit="1" customWidth="1"/>
    <col min="12042" max="12042" width="18.375" style="45" bestFit="1" customWidth="1"/>
    <col min="12043" max="12043" width="16.375" style="45" customWidth="1"/>
    <col min="12044" max="12044" width="14.375" style="45" bestFit="1" customWidth="1"/>
    <col min="12045" max="12287" width="9.375" style="45"/>
    <col min="12288" max="12288" width="12.375" style="45" customWidth="1"/>
    <col min="12289" max="12289" width="52.375" style="45" customWidth="1"/>
    <col min="12290" max="12290" width="1" style="45" customWidth="1"/>
    <col min="12291" max="12291" width="18.375" style="45" customWidth="1"/>
    <col min="12292" max="12292" width="1.375" style="45" customWidth="1"/>
    <col min="12293" max="12293" width="18.375" style="45" customWidth="1"/>
    <col min="12294" max="12294" width="1.375" style="45" customWidth="1"/>
    <col min="12295" max="12295" width="1" style="45" customWidth="1"/>
    <col min="12296" max="12296" width="1.375" style="45" customWidth="1"/>
    <col min="12297" max="12297" width="13.375" style="45" bestFit="1" customWidth="1"/>
    <col min="12298" max="12298" width="18.375" style="45" bestFit="1" customWidth="1"/>
    <col min="12299" max="12299" width="16.375" style="45" customWidth="1"/>
    <col min="12300" max="12300" width="14.375" style="45" bestFit="1" customWidth="1"/>
    <col min="12301" max="12543" width="9.375" style="45"/>
    <col min="12544" max="12544" width="12.375" style="45" customWidth="1"/>
    <col min="12545" max="12545" width="52.375" style="45" customWidth="1"/>
    <col min="12546" max="12546" width="1" style="45" customWidth="1"/>
    <col min="12547" max="12547" width="18.375" style="45" customWidth="1"/>
    <col min="12548" max="12548" width="1.375" style="45" customWidth="1"/>
    <col min="12549" max="12549" width="18.375" style="45" customWidth="1"/>
    <col min="12550" max="12550" width="1.375" style="45" customWidth="1"/>
    <col min="12551" max="12551" width="1" style="45" customWidth="1"/>
    <col min="12552" max="12552" width="1.375" style="45" customWidth="1"/>
    <col min="12553" max="12553" width="13.375" style="45" bestFit="1" customWidth="1"/>
    <col min="12554" max="12554" width="18.375" style="45" bestFit="1" customWidth="1"/>
    <col min="12555" max="12555" width="16.375" style="45" customWidth="1"/>
    <col min="12556" max="12556" width="14.375" style="45" bestFit="1" customWidth="1"/>
    <col min="12557" max="12799" width="9.375" style="45"/>
    <col min="12800" max="12800" width="12.375" style="45" customWidth="1"/>
    <col min="12801" max="12801" width="52.375" style="45" customWidth="1"/>
    <col min="12802" max="12802" width="1" style="45" customWidth="1"/>
    <col min="12803" max="12803" width="18.375" style="45" customWidth="1"/>
    <col min="12804" max="12804" width="1.375" style="45" customWidth="1"/>
    <col min="12805" max="12805" width="18.375" style="45" customWidth="1"/>
    <col min="12806" max="12806" width="1.375" style="45" customWidth="1"/>
    <col min="12807" max="12807" width="1" style="45" customWidth="1"/>
    <col min="12808" max="12808" width="1.375" style="45" customWidth="1"/>
    <col min="12809" max="12809" width="13.375" style="45" bestFit="1" customWidth="1"/>
    <col min="12810" max="12810" width="18.375" style="45" bestFit="1" customWidth="1"/>
    <col min="12811" max="12811" width="16.375" style="45" customWidth="1"/>
    <col min="12812" max="12812" width="14.375" style="45" bestFit="1" customWidth="1"/>
    <col min="12813" max="13055" width="9.375" style="45"/>
    <col min="13056" max="13056" width="12.375" style="45" customWidth="1"/>
    <col min="13057" max="13057" width="52.375" style="45" customWidth="1"/>
    <col min="13058" max="13058" width="1" style="45" customWidth="1"/>
    <col min="13059" max="13059" width="18.375" style="45" customWidth="1"/>
    <col min="13060" max="13060" width="1.375" style="45" customWidth="1"/>
    <col min="13061" max="13061" width="18.375" style="45" customWidth="1"/>
    <col min="13062" max="13062" width="1.375" style="45" customWidth="1"/>
    <col min="13063" max="13063" width="1" style="45" customWidth="1"/>
    <col min="13064" max="13064" width="1.375" style="45" customWidth="1"/>
    <col min="13065" max="13065" width="13.375" style="45" bestFit="1" customWidth="1"/>
    <col min="13066" max="13066" width="18.375" style="45" bestFit="1" customWidth="1"/>
    <col min="13067" max="13067" width="16.375" style="45" customWidth="1"/>
    <col min="13068" max="13068" width="14.375" style="45" bestFit="1" customWidth="1"/>
    <col min="13069" max="13311" width="9.375" style="45"/>
    <col min="13312" max="13312" width="12.375" style="45" customWidth="1"/>
    <col min="13313" max="13313" width="52.375" style="45" customWidth="1"/>
    <col min="13314" max="13314" width="1" style="45" customWidth="1"/>
    <col min="13315" max="13315" width="18.375" style="45" customWidth="1"/>
    <col min="13316" max="13316" width="1.375" style="45" customWidth="1"/>
    <col min="13317" max="13317" width="18.375" style="45" customWidth="1"/>
    <col min="13318" max="13318" width="1.375" style="45" customWidth="1"/>
    <col min="13319" max="13319" width="1" style="45" customWidth="1"/>
    <col min="13320" max="13320" width="1.375" style="45" customWidth="1"/>
    <col min="13321" max="13321" width="13.375" style="45" bestFit="1" customWidth="1"/>
    <col min="13322" max="13322" width="18.375" style="45" bestFit="1" customWidth="1"/>
    <col min="13323" max="13323" width="16.375" style="45" customWidth="1"/>
    <col min="13324" max="13324" width="14.375" style="45" bestFit="1" customWidth="1"/>
    <col min="13325" max="13567" width="9.375" style="45"/>
    <col min="13568" max="13568" width="12.375" style="45" customWidth="1"/>
    <col min="13569" max="13569" width="52.375" style="45" customWidth="1"/>
    <col min="13570" max="13570" width="1" style="45" customWidth="1"/>
    <col min="13571" max="13571" width="18.375" style="45" customWidth="1"/>
    <col min="13572" max="13572" width="1.375" style="45" customWidth="1"/>
    <col min="13573" max="13573" width="18.375" style="45" customWidth="1"/>
    <col min="13574" max="13574" width="1.375" style="45" customWidth="1"/>
    <col min="13575" max="13575" width="1" style="45" customWidth="1"/>
    <col min="13576" max="13576" width="1.375" style="45" customWidth="1"/>
    <col min="13577" max="13577" width="13.375" style="45" bestFit="1" customWidth="1"/>
    <col min="13578" max="13578" width="18.375" style="45" bestFit="1" customWidth="1"/>
    <col min="13579" max="13579" width="16.375" style="45" customWidth="1"/>
    <col min="13580" max="13580" width="14.375" style="45" bestFit="1" customWidth="1"/>
    <col min="13581" max="13823" width="9.375" style="45"/>
    <col min="13824" max="13824" width="12.375" style="45" customWidth="1"/>
    <col min="13825" max="13825" width="52.375" style="45" customWidth="1"/>
    <col min="13826" max="13826" width="1" style="45" customWidth="1"/>
    <col min="13827" max="13827" width="18.375" style="45" customWidth="1"/>
    <col min="13828" max="13828" width="1.375" style="45" customWidth="1"/>
    <col min="13829" max="13829" width="18.375" style="45" customWidth="1"/>
    <col min="13830" max="13830" width="1.375" style="45" customWidth="1"/>
    <col min="13831" max="13831" width="1" style="45" customWidth="1"/>
    <col min="13832" max="13832" width="1.375" style="45" customWidth="1"/>
    <col min="13833" max="13833" width="13.375" style="45" bestFit="1" customWidth="1"/>
    <col min="13834" max="13834" width="18.375" style="45" bestFit="1" customWidth="1"/>
    <col min="13835" max="13835" width="16.375" style="45" customWidth="1"/>
    <col min="13836" max="13836" width="14.375" style="45" bestFit="1" customWidth="1"/>
    <col min="13837" max="14079" width="9.375" style="45"/>
    <col min="14080" max="14080" width="12.375" style="45" customWidth="1"/>
    <col min="14081" max="14081" width="52.375" style="45" customWidth="1"/>
    <col min="14082" max="14082" width="1" style="45" customWidth="1"/>
    <col min="14083" max="14083" width="18.375" style="45" customWidth="1"/>
    <col min="14084" max="14084" width="1.375" style="45" customWidth="1"/>
    <col min="14085" max="14085" width="18.375" style="45" customWidth="1"/>
    <col min="14086" max="14086" width="1.375" style="45" customWidth="1"/>
    <col min="14087" max="14087" width="1" style="45" customWidth="1"/>
    <col min="14088" max="14088" width="1.375" style="45" customWidth="1"/>
    <col min="14089" max="14089" width="13.375" style="45" bestFit="1" customWidth="1"/>
    <col min="14090" max="14090" width="18.375" style="45" bestFit="1" customWidth="1"/>
    <col min="14091" max="14091" width="16.375" style="45" customWidth="1"/>
    <col min="14092" max="14092" width="14.375" style="45" bestFit="1" customWidth="1"/>
    <col min="14093" max="14335" width="9.375" style="45"/>
    <col min="14336" max="14336" width="12.375" style="45" customWidth="1"/>
    <col min="14337" max="14337" width="52.375" style="45" customWidth="1"/>
    <col min="14338" max="14338" width="1" style="45" customWidth="1"/>
    <col min="14339" max="14339" width="18.375" style="45" customWidth="1"/>
    <col min="14340" max="14340" width="1.375" style="45" customWidth="1"/>
    <col min="14341" max="14341" width="18.375" style="45" customWidth="1"/>
    <col min="14342" max="14342" width="1.375" style="45" customWidth="1"/>
    <col min="14343" max="14343" width="1" style="45" customWidth="1"/>
    <col min="14344" max="14344" width="1.375" style="45" customWidth="1"/>
    <col min="14345" max="14345" width="13.375" style="45" bestFit="1" customWidth="1"/>
    <col min="14346" max="14346" width="18.375" style="45" bestFit="1" customWidth="1"/>
    <col min="14347" max="14347" width="16.375" style="45" customWidth="1"/>
    <col min="14348" max="14348" width="14.375" style="45" bestFit="1" customWidth="1"/>
    <col min="14349" max="14591" width="9.375" style="45"/>
    <col min="14592" max="14592" width="12.375" style="45" customWidth="1"/>
    <col min="14593" max="14593" width="52.375" style="45" customWidth="1"/>
    <col min="14594" max="14594" width="1" style="45" customWidth="1"/>
    <col min="14595" max="14595" width="18.375" style="45" customWidth="1"/>
    <col min="14596" max="14596" width="1.375" style="45" customWidth="1"/>
    <col min="14597" max="14597" width="18.375" style="45" customWidth="1"/>
    <col min="14598" max="14598" width="1.375" style="45" customWidth="1"/>
    <col min="14599" max="14599" width="1" style="45" customWidth="1"/>
    <col min="14600" max="14600" width="1.375" style="45" customWidth="1"/>
    <col min="14601" max="14601" width="13.375" style="45" bestFit="1" customWidth="1"/>
    <col min="14602" max="14602" width="18.375" style="45" bestFit="1" customWidth="1"/>
    <col min="14603" max="14603" width="16.375" style="45" customWidth="1"/>
    <col min="14604" max="14604" width="14.375" style="45" bestFit="1" customWidth="1"/>
    <col min="14605" max="14847" width="9.375" style="45"/>
    <col min="14848" max="14848" width="12.375" style="45" customWidth="1"/>
    <col min="14849" max="14849" width="52.375" style="45" customWidth="1"/>
    <col min="14850" max="14850" width="1" style="45" customWidth="1"/>
    <col min="14851" max="14851" width="18.375" style="45" customWidth="1"/>
    <col min="14852" max="14852" width="1.375" style="45" customWidth="1"/>
    <col min="14853" max="14853" width="18.375" style="45" customWidth="1"/>
    <col min="14854" max="14854" width="1.375" style="45" customWidth="1"/>
    <col min="14855" max="14855" width="1" style="45" customWidth="1"/>
    <col min="14856" max="14856" width="1.375" style="45" customWidth="1"/>
    <col min="14857" max="14857" width="13.375" style="45" bestFit="1" customWidth="1"/>
    <col min="14858" max="14858" width="18.375" style="45" bestFit="1" customWidth="1"/>
    <col min="14859" max="14859" width="16.375" style="45" customWidth="1"/>
    <col min="14860" max="14860" width="14.375" style="45" bestFit="1" customWidth="1"/>
    <col min="14861" max="15103" width="9.375" style="45"/>
    <col min="15104" max="15104" width="12.375" style="45" customWidth="1"/>
    <col min="15105" max="15105" width="52.375" style="45" customWidth="1"/>
    <col min="15106" max="15106" width="1" style="45" customWidth="1"/>
    <col min="15107" max="15107" width="18.375" style="45" customWidth="1"/>
    <col min="15108" max="15108" width="1.375" style="45" customWidth="1"/>
    <col min="15109" max="15109" width="18.375" style="45" customWidth="1"/>
    <col min="15110" max="15110" width="1.375" style="45" customWidth="1"/>
    <col min="15111" max="15111" width="1" style="45" customWidth="1"/>
    <col min="15112" max="15112" width="1.375" style="45" customWidth="1"/>
    <col min="15113" max="15113" width="13.375" style="45" bestFit="1" customWidth="1"/>
    <col min="15114" max="15114" width="18.375" style="45" bestFit="1" customWidth="1"/>
    <col min="15115" max="15115" width="16.375" style="45" customWidth="1"/>
    <col min="15116" max="15116" width="14.375" style="45" bestFit="1" customWidth="1"/>
    <col min="15117" max="15359" width="9.375" style="45"/>
    <col min="15360" max="15360" width="12.375" style="45" customWidth="1"/>
    <col min="15361" max="15361" width="52.375" style="45" customWidth="1"/>
    <col min="15362" max="15362" width="1" style="45" customWidth="1"/>
    <col min="15363" max="15363" width="18.375" style="45" customWidth="1"/>
    <col min="15364" max="15364" width="1.375" style="45" customWidth="1"/>
    <col min="15365" max="15365" width="18.375" style="45" customWidth="1"/>
    <col min="15366" max="15366" width="1.375" style="45" customWidth="1"/>
    <col min="15367" max="15367" width="1" style="45" customWidth="1"/>
    <col min="15368" max="15368" width="1.375" style="45" customWidth="1"/>
    <col min="15369" max="15369" width="13.375" style="45" bestFit="1" customWidth="1"/>
    <col min="15370" max="15370" width="18.375" style="45" bestFit="1" customWidth="1"/>
    <col min="15371" max="15371" width="16.375" style="45" customWidth="1"/>
    <col min="15372" max="15372" width="14.375" style="45" bestFit="1" customWidth="1"/>
    <col min="15373" max="15615" width="9.375" style="45"/>
    <col min="15616" max="15616" width="12.375" style="45" customWidth="1"/>
    <col min="15617" max="15617" width="52.375" style="45" customWidth="1"/>
    <col min="15618" max="15618" width="1" style="45" customWidth="1"/>
    <col min="15619" max="15619" width="18.375" style="45" customWidth="1"/>
    <col min="15620" max="15620" width="1.375" style="45" customWidth="1"/>
    <col min="15621" max="15621" width="18.375" style="45" customWidth="1"/>
    <col min="15622" max="15622" width="1.375" style="45" customWidth="1"/>
    <col min="15623" max="15623" width="1" style="45" customWidth="1"/>
    <col min="15624" max="15624" width="1.375" style="45" customWidth="1"/>
    <col min="15625" max="15625" width="13.375" style="45" bestFit="1" customWidth="1"/>
    <col min="15626" max="15626" width="18.375" style="45" bestFit="1" customWidth="1"/>
    <col min="15627" max="15627" width="16.375" style="45" customWidth="1"/>
    <col min="15628" max="15628" width="14.375" style="45" bestFit="1" customWidth="1"/>
    <col min="15629" max="15871" width="9.375" style="45"/>
    <col min="15872" max="15872" width="12.375" style="45" customWidth="1"/>
    <col min="15873" max="15873" width="52.375" style="45" customWidth="1"/>
    <col min="15874" max="15874" width="1" style="45" customWidth="1"/>
    <col min="15875" max="15875" width="18.375" style="45" customWidth="1"/>
    <col min="15876" max="15876" width="1.375" style="45" customWidth="1"/>
    <col min="15877" max="15877" width="18.375" style="45" customWidth="1"/>
    <col min="15878" max="15878" width="1.375" style="45" customWidth="1"/>
    <col min="15879" max="15879" width="1" style="45" customWidth="1"/>
    <col min="15880" max="15880" width="1.375" style="45" customWidth="1"/>
    <col min="15881" max="15881" width="13.375" style="45" bestFit="1" customWidth="1"/>
    <col min="15882" max="15882" width="18.375" style="45" bestFit="1" customWidth="1"/>
    <col min="15883" max="15883" width="16.375" style="45" customWidth="1"/>
    <col min="15884" max="15884" width="14.375" style="45" bestFit="1" customWidth="1"/>
    <col min="15885" max="16127" width="9.375" style="45"/>
    <col min="16128" max="16128" width="12.375" style="45" customWidth="1"/>
    <col min="16129" max="16129" width="52.375" style="45" customWidth="1"/>
    <col min="16130" max="16130" width="1" style="45" customWidth="1"/>
    <col min="16131" max="16131" width="18.375" style="45" customWidth="1"/>
    <col min="16132" max="16132" width="1.375" style="45" customWidth="1"/>
    <col min="16133" max="16133" width="18.375" style="45" customWidth="1"/>
    <col min="16134" max="16134" width="1.375" style="45" customWidth="1"/>
    <col min="16135" max="16135" width="1" style="45" customWidth="1"/>
    <col min="16136" max="16136" width="1.375" style="45" customWidth="1"/>
    <col min="16137" max="16137" width="13.375" style="45" bestFit="1" customWidth="1"/>
    <col min="16138" max="16138" width="18.375" style="45" bestFit="1" customWidth="1"/>
    <col min="16139" max="16139" width="16.375" style="45" customWidth="1"/>
    <col min="16140" max="16140" width="14.375" style="45" bestFit="1" customWidth="1"/>
    <col min="16141" max="16384" width="9.375" style="45"/>
  </cols>
  <sheetData>
    <row r="1" spans="2:10" ht="15" customHeight="1" x14ac:dyDescent="0.2">
      <c r="B1" s="155"/>
      <c r="C1" s="155"/>
      <c r="D1" s="155"/>
      <c r="E1" s="155"/>
      <c r="F1" s="80"/>
      <c r="G1" s="80"/>
    </row>
    <row r="2" spans="2:10" ht="20.25" x14ac:dyDescent="0.2">
      <c r="B2" s="155" t="str">
        <f>'قائمة الدخل'!B1:I1</f>
        <v xml:space="preserve">الشركة السعودية للأنظمة الأمنية </v>
      </c>
      <c r="C2" s="155"/>
      <c r="D2" s="155"/>
      <c r="E2" s="155"/>
      <c r="F2" s="53"/>
      <c r="G2" s="53"/>
    </row>
    <row r="3" spans="2:10" ht="20.25" x14ac:dyDescent="0.2">
      <c r="B3" s="44" t="str">
        <f>'قائمة الدخل'!B2</f>
        <v xml:space="preserve">فرع الشركة السعودية العالمية لخدمات الطرق </v>
      </c>
      <c r="C3" s="44"/>
      <c r="D3" s="44"/>
      <c r="E3" s="44"/>
      <c r="F3" s="53"/>
      <c r="G3" s="53"/>
    </row>
    <row r="4" spans="2:10" ht="20.25" x14ac:dyDescent="0.2">
      <c r="B4" s="157" t="str">
        <f>'قائمة الدخل'!B3:I3</f>
        <v xml:space="preserve"> شركة ذات مسؤولية محدودة </v>
      </c>
      <c r="C4" s="157"/>
      <c r="D4" s="157"/>
      <c r="E4" s="157"/>
      <c r="F4" s="53"/>
      <c r="G4" s="53"/>
    </row>
    <row r="5" spans="2:10" ht="20.25" x14ac:dyDescent="0.2">
      <c r="B5" s="155" t="s">
        <v>39</v>
      </c>
      <c r="C5" s="155"/>
      <c r="D5" s="155"/>
      <c r="E5" s="155"/>
      <c r="F5" s="53"/>
      <c r="G5" s="53"/>
    </row>
    <row r="6" spans="2:10" ht="20.25" x14ac:dyDescent="0.2">
      <c r="B6" s="44" t="str">
        <f>'قائمة الدخل'!B5</f>
        <v>للسنة المالية المنتهية في 31 ديسمبر2023م</v>
      </c>
      <c r="C6" s="44"/>
      <c r="D6" s="44"/>
      <c r="E6" s="44"/>
      <c r="F6" s="53"/>
      <c r="G6" s="53"/>
    </row>
    <row r="7" spans="2:10" ht="20.25" x14ac:dyDescent="0.2">
      <c r="B7" s="47" t="s">
        <v>14</v>
      </c>
      <c r="C7" s="39"/>
      <c r="D7" s="39"/>
      <c r="E7" s="39"/>
      <c r="F7" s="53"/>
      <c r="G7" s="53"/>
    </row>
    <row r="8" spans="2:10" ht="7.5" customHeight="1" x14ac:dyDescent="0.2">
      <c r="B8" s="44"/>
      <c r="C8" s="44"/>
      <c r="D8" s="44"/>
      <c r="E8" s="44"/>
      <c r="F8" s="53"/>
      <c r="G8" s="53"/>
    </row>
    <row r="9" spans="2:10" ht="26.25" customHeight="1" x14ac:dyDescent="0.2">
      <c r="B9" s="41" t="s">
        <v>18</v>
      </c>
      <c r="C9" s="50" t="str">
        <f>'المركز المالي'!E8</f>
        <v>31 ديسمبر 2023م</v>
      </c>
      <c r="D9" s="81"/>
      <c r="E9" s="50" t="str">
        <f>'المركز المالي'!G8</f>
        <v>31 ديسمبر 2022م</v>
      </c>
      <c r="F9" s="53"/>
      <c r="G9" s="53"/>
    </row>
    <row r="10" spans="2:10" ht="26.25" customHeight="1" x14ac:dyDescent="0.2">
      <c r="B10" s="24" t="s">
        <v>56</v>
      </c>
      <c r="C10" s="15">
        <f>'قائمة الدخل'!E18</f>
        <v>-657414</v>
      </c>
      <c r="D10" s="6"/>
      <c r="E10" s="15">
        <f>'قائمة الدخل'!G18</f>
        <v>-949173</v>
      </c>
      <c r="F10" s="82"/>
      <c r="G10" s="53"/>
    </row>
    <row r="11" spans="2:10" ht="26.25" customHeight="1" x14ac:dyDescent="0.2">
      <c r="B11" s="23" t="s">
        <v>69</v>
      </c>
      <c r="C11" s="15"/>
      <c r="D11" s="6"/>
      <c r="E11" s="15"/>
      <c r="F11" s="82"/>
      <c r="G11" s="53"/>
    </row>
    <row r="12" spans="2:10" ht="26.25" customHeight="1" x14ac:dyDescent="0.2">
      <c r="B12" s="24" t="s">
        <v>70</v>
      </c>
      <c r="C12" s="15">
        <f>'6-5'!F18</f>
        <v>37111</v>
      </c>
      <c r="D12" s="6"/>
      <c r="E12" s="15">
        <v>37111</v>
      </c>
      <c r="F12" s="82"/>
      <c r="G12" s="53"/>
    </row>
    <row r="13" spans="2:10" ht="26.25" hidden="1" customHeight="1" x14ac:dyDescent="0.2">
      <c r="B13" s="41" t="s">
        <v>19</v>
      </c>
      <c r="C13" s="14"/>
      <c r="D13" s="6"/>
      <c r="E13" s="15"/>
      <c r="F13" s="83"/>
    </row>
    <row r="14" spans="2:10" ht="26.25" hidden="1" customHeight="1" x14ac:dyDescent="0.2">
      <c r="B14" s="24" t="s">
        <v>68</v>
      </c>
      <c r="C14" s="6">
        <v>0</v>
      </c>
      <c r="D14" s="13"/>
      <c r="E14" s="6">
        <v>0</v>
      </c>
      <c r="F14" s="84"/>
    </row>
    <row r="15" spans="2:10" ht="26.25" customHeight="1" x14ac:dyDescent="0.2">
      <c r="B15" s="23" t="s">
        <v>426</v>
      </c>
      <c r="C15" s="11">
        <f>SUM(C10:C14)</f>
        <v>-620303</v>
      </c>
      <c r="D15" s="10"/>
      <c r="E15" s="11">
        <f>SUM(E10:E14)</f>
        <v>-912062</v>
      </c>
      <c r="F15" s="84"/>
    </row>
    <row r="16" spans="2:10" s="85" customFormat="1" ht="26.25" customHeight="1" x14ac:dyDescent="0.5">
      <c r="C16" s="14"/>
      <c r="D16" s="6"/>
      <c r="E16" s="32"/>
      <c r="F16" s="66"/>
      <c r="J16" s="2"/>
    </row>
    <row r="17" spans="2:6" ht="26.25" hidden="1" customHeight="1" x14ac:dyDescent="0.2">
      <c r="B17" s="41" t="s">
        <v>20</v>
      </c>
      <c r="C17" s="14"/>
      <c r="D17" s="6"/>
      <c r="E17" s="15"/>
      <c r="F17" s="84"/>
    </row>
    <row r="18" spans="2:6" ht="26.25" hidden="1" customHeight="1" x14ac:dyDescent="0.2">
      <c r="B18" s="24" t="s">
        <v>52</v>
      </c>
      <c r="C18" s="6">
        <f>-'6-5'!F14</f>
        <v>0</v>
      </c>
      <c r="D18" s="13"/>
      <c r="E18" s="6">
        <v>0</v>
      </c>
      <c r="F18" s="86"/>
    </row>
    <row r="19" spans="2:6" ht="26.25" hidden="1" customHeight="1" x14ac:dyDescent="0.2">
      <c r="B19" s="23" t="s">
        <v>35</v>
      </c>
      <c r="C19" s="11">
        <f>SUM(C18)</f>
        <v>0</v>
      </c>
      <c r="D19" s="10"/>
      <c r="E19" s="11">
        <f>SUM(E18)</f>
        <v>0</v>
      </c>
      <c r="F19" s="86"/>
    </row>
    <row r="20" spans="2:6" ht="26.25" customHeight="1" x14ac:dyDescent="0.2">
      <c r="B20" s="41" t="s">
        <v>42</v>
      </c>
      <c r="C20" s="10"/>
      <c r="D20" s="10"/>
      <c r="E20" s="10"/>
      <c r="F20" s="86"/>
    </row>
    <row r="21" spans="2:6" ht="26.25" hidden="1" customHeight="1" x14ac:dyDescent="0.2">
      <c r="B21" s="24" t="s">
        <v>2</v>
      </c>
      <c r="C21" s="6"/>
      <c r="D21" s="10"/>
      <c r="E21" s="6"/>
      <c r="F21" s="86"/>
    </row>
    <row r="22" spans="2:6" ht="33" customHeight="1" x14ac:dyDescent="0.2">
      <c r="B22" s="24" t="s">
        <v>48</v>
      </c>
      <c r="C22" s="10">
        <f>'المركز المالي'!E15-'المركز المالي'!G15</f>
        <v>1228865</v>
      </c>
      <c r="D22" s="10"/>
      <c r="E22" s="6">
        <f>'8-7'!J12</f>
        <v>912062</v>
      </c>
      <c r="F22" s="86"/>
    </row>
    <row r="23" spans="2:6" ht="33" customHeight="1" x14ac:dyDescent="0.2">
      <c r="B23" s="23" t="s">
        <v>63</v>
      </c>
      <c r="C23" s="11">
        <f>SUM(C21:C22)</f>
        <v>1228865</v>
      </c>
      <c r="D23" s="10"/>
      <c r="E23" s="11">
        <f>SUM(E21:E22)</f>
        <v>912062</v>
      </c>
      <c r="F23" s="86"/>
    </row>
    <row r="24" spans="2:6" ht="33" customHeight="1" x14ac:dyDescent="0.2">
      <c r="B24" s="24" t="s">
        <v>40</v>
      </c>
      <c r="C24" s="6">
        <f>C23+C19+C15</f>
        <v>608562</v>
      </c>
      <c r="D24" s="6"/>
      <c r="E24" s="6">
        <f>E23+E19+E15</f>
        <v>0</v>
      </c>
      <c r="F24" s="84"/>
    </row>
    <row r="25" spans="2:6" ht="33" customHeight="1" x14ac:dyDescent="0.2">
      <c r="B25" s="24" t="s">
        <v>21</v>
      </c>
      <c r="C25" s="6">
        <f>E26</f>
        <v>0</v>
      </c>
      <c r="D25" s="10"/>
      <c r="E25" s="15">
        <v>0</v>
      </c>
      <c r="F25" s="86"/>
    </row>
    <row r="26" spans="2:6" ht="33" customHeight="1" thickBot="1" x14ac:dyDescent="0.25">
      <c r="B26" s="24" t="s">
        <v>22</v>
      </c>
      <c r="C26" s="8">
        <f>SUM(C24:C25)</f>
        <v>608562</v>
      </c>
      <c r="D26" s="10"/>
      <c r="E26" s="18">
        <f>SUM(E24:E25)</f>
        <v>0</v>
      </c>
      <c r="F26" s="86"/>
    </row>
    <row r="27" spans="2:6" ht="9.75" customHeight="1" thickTop="1" x14ac:dyDescent="0.2">
      <c r="B27" s="24"/>
      <c r="C27" s="10"/>
      <c r="D27" s="10"/>
      <c r="E27" s="32"/>
      <c r="F27" s="86"/>
    </row>
    <row r="28" spans="2:6" ht="9.75" hidden="1" customHeight="1" x14ac:dyDescent="0.2">
      <c r="B28" s="24"/>
      <c r="C28" s="10"/>
      <c r="D28" s="10"/>
      <c r="E28" s="32"/>
      <c r="F28" s="86"/>
    </row>
    <row r="29" spans="2:6" ht="9.75" hidden="1" customHeight="1" x14ac:dyDescent="0.2">
      <c r="B29" s="24"/>
      <c r="C29" s="10"/>
      <c r="D29" s="10"/>
      <c r="E29" s="32"/>
      <c r="F29" s="86"/>
    </row>
    <row r="30" spans="2:6" ht="9.75" hidden="1" customHeight="1" x14ac:dyDescent="0.2">
      <c r="B30" s="24"/>
      <c r="C30" s="10"/>
      <c r="D30" s="10"/>
      <c r="E30" s="32"/>
      <c r="F30" s="86"/>
    </row>
    <row r="31" spans="2:6" ht="20.25" customHeight="1" x14ac:dyDescent="0.2">
      <c r="B31" s="24"/>
      <c r="C31" s="10"/>
      <c r="D31" s="10"/>
      <c r="E31" s="32"/>
      <c r="F31" s="86"/>
    </row>
    <row r="32" spans="2:6" ht="20.25" customHeight="1" x14ac:dyDescent="0.2">
      <c r="B32" s="24"/>
      <c r="C32" s="10"/>
      <c r="D32" s="10"/>
      <c r="E32" s="32"/>
      <c r="F32" s="86"/>
    </row>
    <row r="33" spans="1:6" ht="20.25" customHeight="1" x14ac:dyDescent="0.2">
      <c r="B33" s="24"/>
      <c r="C33" s="10"/>
      <c r="D33" s="10"/>
      <c r="E33" s="32"/>
      <c r="F33" s="86"/>
    </row>
    <row r="34" spans="1:6" ht="20.25" customHeight="1" x14ac:dyDescent="0.2">
      <c r="B34" s="24"/>
      <c r="C34" s="10"/>
      <c r="D34" s="10"/>
      <c r="E34" s="32"/>
      <c r="F34" s="86"/>
    </row>
    <row r="35" spans="1:6" ht="20.25" customHeight="1" x14ac:dyDescent="0.2">
      <c r="B35" s="24"/>
      <c r="C35" s="10"/>
      <c r="D35" s="10"/>
      <c r="E35" s="32"/>
      <c r="F35" s="86"/>
    </row>
    <row r="36" spans="1:6" ht="20.25" customHeight="1" x14ac:dyDescent="0.2">
      <c r="B36" s="24"/>
      <c r="C36" s="10"/>
      <c r="D36" s="10"/>
      <c r="E36" s="32"/>
      <c r="F36" s="86"/>
    </row>
    <row r="37" spans="1:6" ht="20.25" customHeight="1" x14ac:dyDescent="0.2">
      <c r="B37" s="24"/>
      <c r="C37" s="10"/>
      <c r="D37" s="10"/>
      <c r="E37" s="32"/>
      <c r="F37" s="86"/>
    </row>
    <row r="38" spans="1:6" ht="21" customHeight="1" x14ac:dyDescent="0.2">
      <c r="B38" s="24"/>
      <c r="C38" s="10"/>
      <c r="D38" s="10"/>
      <c r="E38" s="32"/>
      <c r="F38" s="86"/>
    </row>
    <row r="39" spans="1:6" ht="9.75" customHeight="1" x14ac:dyDescent="0.2">
      <c r="B39" s="24"/>
      <c r="C39" s="10"/>
      <c r="D39" s="10"/>
      <c r="E39" s="32"/>
      <c r="F39" s="86"/>
    </row>
    <row r="40" spans="1:6" ht="14.25" customHeight="1" x14ac:dyDescent="0.2">
      <c r="B40" s="24"/>
      <c r="C40" s="10"/>
      <c r="D40" s="10"/>
      <c r="E40" s="32"/>
      <c r="F40" s="86"/>
    </row>
    <row r="41" spans="1:6" ht="12.75" customHeight="1" x14ac:dyDescent="0.2">
      <c r="B41" s="24"/>
      <c r="D41" s="42"/>
      <c r="F41" s="86"/>
    </row>
    <row r="42" spans="1:6" ht="30" customHeight="1" x14ac:dyDescent="0.2">
      <c r="A42" s="151" t="s">
        <v>445</v>
      </c>
      <c r="B42" s="151"/>
      <c r="C42" s="151"/>
      <c r="D42" s="151"/>
      <c r="E42" s="151"/>
    </row>
    <row r="43" spans="1:6" ht="16.5" customHeight="1" x14ac:dyDescent="0.2">
      <c r="A43" s="156">
        <v>7</v>
      </c>
      <c r="B43" s="156"/>
      <c r="C43" s="156"/>
      <c r="D43" s="156"/>
      <c r="E43" s="156"/>
    </row>
    <row r="44" spans="1:6" ht="15" customHeight="1" x14ac:dyDescent="0.2">
      <c r="C44" s="43"/>
    </row>
    <row r="45" spans="1:6" ht="27.75" customHeight="1" x14ac:dyDescent="0.2">
      <c r="C45" s="87"/>
    </row>
    <row r="47" spans="1:6" ht="27.75" customHeight="1" x14ac:dyDescent="0.2">
      <c r="C47" s="31">
        <f>0-C26</f>
        <v>-608562</v>
      </c>
      <c r="D47" s="31"/>
      <c r="E47" s="31">
        <f t="shared" ref="E47" si="0">0-E26</f>
        <v>0</v>
      </c>
    </row>
  </sheetData>
  <customSheetViews>
    <customSheetView guid="{C4C54333-0C8B-484B-8210-F3D7E510C081}" scale="175" showPageBreaks="1" showGridLines="0" topLeftCell="A4">
      <selection activeCell="C9" sqref="C9"/>
      <pageMargins left="0.78740157480314965" right="0.19685039370078741" top="0.39370078740157483" bottom="0" header="0" footer="0"/>
      <printOptions horizontalCentered="1"/>
      <pageSetup paperSize="9" firstPageNumber="5" orientation="portrait" useFirstPageNumber="1" r:id="rId1"/>
      <headerFooter alignWithMargins="0">
        <oddFooter>&amp;Cصفحة &amp;P من &amp;N</oddFooter>
      </headerFooter>
    </customSheetView>
  </customSheetViews>
  <mergeCells count="6">
    <mergeCell ref="A43:E43"/>
    <mergeCell ref="B1:E1"/>
    <mergeCell ref="B2:E2"/>
    <mergeCell ref="B4:E4"/>
    <mergeCell ref="A42:E42"/>
    <mergeCell ref="B5:E5"/>
  </mergeCells>
  <printOptions horizontalCentered="1"/>
  <pageMargins left="0.35433070866141736" right="0.27559055118110237" top="0.62992125984251968" bottom="0" header="0.35433070866141736" footer="0"/>
  <pageSetup paperSize="9" scale="98" firstPageNumber="5" orientation="portrait" useFirstPageNumber="1" r:id="rId2"/>
  <headerFooter alignWithMargins="0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28"/>
  <sheetViews>
    <sheetView rightToLeft="1" topLeftCell="A13" zoomScale="90" zoomScaleNormal="90" zoomScaleSheetLayoutView="148" workbookViewId="0">
      <selection activeCell="A24" sqref="A24:XFD26"/>
    </sheetView>
  </sheetViews>
  <sheetFormatPr defaultColWidth="8.75" defaultRowHeight="20.25" x14ac:dyDescent="0.5"/>
  <cols>
    <col min="1" max="1" width="0.125" style="78" customWidth="1"/>
    <col min="2" max="2" width="40.5" style="78" customWidth="1"/>
    <col min="3" max="3" width="1.375" style="78" customWidth="1"/>
    <col min="4" max="4" width="15.125" style="78" customWidth="1"/>
    <col min="5" max="5" width="1.625" style="78" customWidth="1"/>
    <col min="6" max="6" width="15.25" style="78" bestFit="1" customWidth="1"/>
    <col min="7" max="7" width="3.125" style="78" customWidth="1"/>
    <col min="8" max="16384" width="8.75" style="78"/>
  </cols>
  <sheetData>
    <row r="1" spans="2:6" ht="22.5" customHeight="1" x14ac:dyDescent="0.5">
      <c r="B1" s="158" t="str">
        <f>'قائمة الدخل'!B1</f>
        <v xml:space="preserve">الشركة السعودية للأنظمة الأمنية </v>
      </c>
      <c r="C1" s="158"/>
      <c r="D1" s="158"/>
      <c r="E1" s="158"/>
      <c r="F1" s="158"/>
    </row>
    <row r="2" spans="2:6" ht="22.5" customHeight="1" x14ac:dyDescent="0.5">
      <c r="B2" s="158" t="str">
        <f>'التدفقات النقدية'!B3</f>
        <v xml:space="preserve">فرع الشركة السعودية العالمية لخدمات الطرق </v>
      </c>
      <c r="C2" s="158"/>
      <c r="D2" s="158"/>
      <c r="E2" s="158"/>
      <c r="F2" s="158"/>
    </row>
    <row r="3" spans="2:6" ht="22.5" customHeight="1" x14ac:dyDescent="0.5">
      <c r="B3" s="25" t="str">
        <f>'8-7'!B3</f>
        <v xml:space="preserve"> شركة ذات مسؤولية محدودة </v>
      </c>
      <c r="C3" s="25"/>
    </row>
    <row r="4" spans="2:6" ht="22.5" customHeight="1" x14ac:dyDescent="0.5">
      <c r="B4" s="158" t="str">
        <f>'8-7'!B4</f>
        <v>ايضاحات حول القوائم المالية للسنة المنتهية في 31 ديسمبر 2023م</v>
      </c>
      <c r="C4" s="158"/>
      <c r="D4" s="158"/>
      <c r="E4" s="158"/>
      <c r="F4" s="158"/>
    </row>
    <row r="5" spans="2:6" ht="22.5" customHeight="1" x14ac:dyDescent="0.5">
      <c r="B5" s="159" t="str">
        <f>'8-7'!B5</f>
        <v>(جميع المبالغ بالريال السعودي)</v>
      </c>
      <c r="C5" s="159"/>
      <c r="D5" s="159"/>
      <c r="E5" s="159"/>
      <c r="F5" s="79"/>
    </row>
    <row r="7" spans="2:6" s="45" customFormat="1" ht="30" customHeight="1" x14ac:dyDescent="0.2">
      <c r="B7" s="37" t="s">
        <v>431</v>
      </c>
      <c r="D7" s="115" t="s">
        <v>430</v>
      </c>
      <c r="E7" s="69"/>
      <c r="F7" s="68" t="s">
        <v>72</v>
      </c>
    </row>
    <row r="8" spans="2:6" s="45" customFormat="1" ht="30" customHeight="1" x14ac:dyDescent="0.2">
      <c r="B8" s="59" t="s">
        <v>36</v>
      </c>
      <c r="D8" s="20">
        <v>608562</v>
      </c>
      <c r="E8" s="69"/>
      <c r="F8" s="33">
        <v>0</v>
      </c>
    </row>
    <row r="9" spans="2:6" s="45" customFormat="1" ht="30" customHeight="1" thickBot="1" x14ac:dyDescent="0.25">
      <c r="B9" s="38"/>
      <c r="D9" s="34">
        <f>SUM(D8:D8)</f>
        <v>608562</v>
      </c>
      <c r="E9" s="70"/>
      <c r="F9" s="34">
        <f>SUM(F8:F8)</f>
        <v>0</v>
      </c>
    </row>
    <row r="10" spans="2:6" s="45" customFormat="1" ht="22.5" customHeight="1" thickTop="1" x14ac:dyDescent="0.2">
      <c r="B10" s="38"/>
      <c r="D10" s="35"/>
      <c r="E10" s="70"/>
      <c r="F10" s="35"/>
    </row>
    <row r="11" spans="2:6" x14ac:dyDescent="0.5">
      <c r="B11" s="23" t="s">
        <v>432</v>
      </c>
      <c r="C11" s="23"/>
      <c r="D11" s="64" t="s">
        <v>353</v>
      </c>
      <c r="E11" s="67"/>
      <c r="F11" s="64" t="s">
        <v>23</v>
      </c>
    </row>
    <row r="12" spans="2:6" ht="27" customHeight="1" x14ac:dyDescent="0.5">
      <c r="B12" s="27" t="s">
        <v>27</v>
      </c>
      <c r="C12" s="27"/>
      <c r="D12" s="65"/>
      <c r="E12" s="65"/>
      <c r="F12" s="65"/>
    </row>
    <row r="13" spans="2:6" ht="27" customHeight="1" x14ac:dyDescent="0.5">
      <c r="B13" s="25" t="s">
        <v>433</v>
      </c>
      <c r="C13" s="25"/>
      <c r="D13" s="19">
        <v>148444</v>
      </c>
      <c r="E13" s="19"/>
      <c r="F13" s="22">
        <f>SUM(D13:E13)</f>
        <v>148444</v>
      </c>
    </row>
    <row r="14" spans="2:6" ht="27" customHeight="1" x14ac:dyDescent="0.5">
      <c r="B14" s="25" t="s">
        <v>24</v>
      </c>
      <c r="C14" s="25"/>
      <c r="D14" s="19">
        <f>SUMIF(TB!L:L,'6-5'!D11,TB!O:O)</f>
        <v>0</v>
      </c>
      <c r="E14" s="19"/>
      <c r="F14" s="19">
        <f>SUM(D14:E14)</f>
        <v>0</v>
      </c>
    </row>
    <row r="15" spans="2:6" ht="27" customHeight="1" x14ac:dyDescent="0.5">
      <c r="B15" s="28" t="s">
        <v>434</v>
      </c>
      <c r="C15" s="25"/>
      <c r="D15" s="21">
        <f>SUM(D13:D14)</f>
        <v>148444</v>
      </c>
      <c r="E15" s="19"/>
      <c r="F15" s="21">
        <f>SUM(F13:F14)</f>
        <v>148444</v>
      </c>
    </row>
    <row r="16" spans="2:6" ht="27" customHeight="1" x14ac:dyDescent="0.5">
      <c r="B16" s="27" t="s">
        <v>25</v>
      </c>
      <c r="C16" s="27"/>
      <c r="D16" s="19"/>
      <c r="E16" s="19"/>
      <c r="F16" s="22"/>
    </row>
    <row r="17" spans="2:6" ht="27" customHeight="1" x14ac:dyDescent="0.5">
      <c r="B17" s="25" t="s">
        <v>435</v>
      </c>
      <c r="C17" s="25"/>
      <c r="D17" s="19">
        <v>74222</v>
      </c>
      <c r="E17" s="19"/>
      <c r="F17" s="22">
        <f>SUM(D17:E17)</f>
        <v>74222</v>
      </c>
    </row>
    <row r="18" spans="2:6" ht="27" customHeight="1" x14ac:dyDescent="0.5">
      <c r="B18" s="25" t="s">
        <v>43</v>
      </c>
      <c r="C18" s="25"/>
      <c r="D18" s="19">
        <v>37111</v>
      </c>
      <c r="E18" s="19"/>
      <c r="F18" s="19">
        <f>SUM(D18:E18)</f>
        <v>37111</v>
      </c>
    </row>
    <row r="19" spans="2:6" ht="27" customHeight="1" x14ac:dyDescent="0.5">
      <c r="B19" s="25" t="s">
        <v>434</v>
      </c>
      <c r="C19" s="25"/>
      <c r="D19" s="21">
        <f>SUM(D17:D18)</f>
        <v>111333</v>
      </c>
      <c r="E19" s="19"/>
      <c r="F19" s="21">
        <f>SUM(F17:F18)</f>
        <v>111333</v>
      </c>
    </row>
    <row r="20" spans="2:6" ht="27" customHeight="1" x14ac:dyDescent="0.5">
      <c r="B20" s="27" t="s">
        <v>26</v>
      </c>
      <c r="C20" s="27"/>
      <c r="D20" s="19"/>
      <c r="E20" s="19"/>
      <c r="F20" s="22"/>
    </row>
    <row r="21" spans="2:6" ht="27" customHeight="1" x14ac:dyDescent="0.5">
      <c r="B21" s="28" t="s">
        <v>436</v>
      </c>
      <c r="C21" s="28"/>
      <c r="D21" s="19">
        <f>D15-D19</f>
        <v>37111</v>
      </c>
      <c r="E21" s="29"/>
      <c r="F21" s="19">
        <f>SUM(D21:E21)</f>
        <v>37111</v>
      </c>
    </row>
    <row r="22" spans="2:6" ht="27" customHeight="1" thickBot="1" x14ac:dyDescent="0.55000000000000004">
      <c r="B22" s="28" t="s">
        <v>437</v>
      </c>
      <c r="C22" s="28"/>
      <c r="D22" s="21">
        <f>D13-D17</f>
        <v>74222</v>
      </c>
      <c r="E22" s="20"/>
      <c r="F22" s="36">
        <f>F13-F17</f>
        <v>74222</v>
      </c>
    </row>
    <row r="23" spans="2:6" ht="39" customHeight="1" thickTop="1" x14ac:dyDescent="0.5">
      <c r="B23" s="28"/>
      <c r="C23" s="28"/>
      <c r="D23" s="29"/>
      <c r="E23" s="20"/>
      <c r="F23" s="20"/>
    </row>
    <row r="24" spans="2:6" ht="29.25" customHeight="1" x14ac:dyDescent="0.5">
      <c r="B24" s="28"/>
      <c r="C24" s="28"/>
      <c r="D24" s="29"/>
      <c r="E24" s="20"/>
      <c r="F24" s="20"/>
    </row>
    <row r="25" spans="2:6" ht="29.25" customHeight="1" x14ac:dyDescent="0.5">
      <c r="B25" s="28"/>
      <c r="C25" s="28"/>
      <c r="D25" s="29"/>
      <c r="E25" s="20"/>
      <c r="F25" s="20"/>
    </row>
    <row r="26" spans="2:6" ht="29.25" customHeight="1" x14ac:dyDescent="0.5">
      <c r="B26" s="28"/>
      <c r="C26" s="28"/>
      <c r="D26" s="29"/>
      <c r="E26" s="20"/>
      <c r="F26" s="20"/>
    </row>
    <row r="28" spans="2:6" x14ac:dyDescent="0.5">
      <c r="B28" s="160">
        <v>13</v>
      </c>
      <c r="C28" s="160"/>
      <c r="D28" s="160"/>
      <c r="E28" s="160"/>
      <c r="F28" s="160"/>
    </row>
  </sheetData>
  <mergeCells count="5">
    <mergeCell ref="B4:F4"/>
    <mergeCell ref="B1:F1"/>
    <mergeCell ref="B5:E5"/>
    <mergeCell ref="B28:F28"/>
    <mergeCell ref="B2:F2"/>
  </mergeCells>
  <pageMargins left="0.17" right="1.1599999999999999" top="0.62992125984251968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2"/>
  <sheetViews>
    <sheetView rightToLeft="1" topLeftCell="A7" zoomScale="90" zoomScaleNormal="90" zoomScaleSheetLayoutView="130" workbookViewId="0">
      <selection activeCell="A28" sqref="A28:XFD28"/>
    </sheetView>
  </sheetViews>
  <sheetFormatPr defaultColWidth="9.375" defaultRowHeight="20.25" x14ac:dyDescent="0.2"/>
  <cols>
    <col min="1" max="1" width="2.375" style="45" customWidth="1"/>
    <col min="2" max="2" width="32.25" style="45" customWidth="1"/>
    <col min="3" max="3" width="1.875" style="45" customWidth="1"/>
    <col min="4" max="4" width="15.75" style="45" customWidth="1"/>
    <col min="5" max="5" width="3.125" style="45" customWidth="1"/>
    <col min="6" max="6" width="10" style="45" customWidth="1"/>
    <col min="7" max="7" width="0.875" style="45" customWidth="1"/>
    <col min="8" max="8" width="13.125" style="45" customWidth="1"/>
    <col min="9" max="9" width="1.375" style="45" customWidth="1"/>
    <col min="10" max="10" width="13.875" style="45" customWidth="1"/>
    <col min="11" max="11" width="4.125" style="45" customWidth="1"/>
    <col min="12" max="18" width="9.375" style="45"/>
    <col min="19" max="19" width="9.875" style="45" bestFit="1" customWidth="1"/>
    <col min="20" max="20" width="9.375" style="45"/>
    <col min="21" max="21" width="11.25" style="45" bestFit="1" customWidth="1"/>
    <col min="22" max="251" width="9.375" style="45"/>
    <col min="252" max="252" width="12.375" style="45" customWidth="1"/>
    <col min="253" max="253" width="34.375" style="45" customWidth="1"/>
    <col min="254" max="254" width="2.375" style="45" customWidth="1"/>
    <col min="255" max="256" width="8.375" style="45" customWidth="1"/>
    <col min="257" max="258" width="17.375" style="45" customWidth="1"/>
    <col min="259" max="259" width="0.375" style="45" customWidth="1"/>
    <col min="260" max="260" width="12.375" style="45" bestFit="1" customWidth="1"/>
    <col min="261" max="507" width="9.375" style="45"/>
    <col min="508" max="508" width="12.375" style="45" customWidth="1"/>
    <col min="509" max="509" width="34.375" style="45" customWidth="1"/>
    <col min="510" max="510" width="2.375" style="45" customWidth="1"/>
    <col min="511" max="512" width="8.375" style="45" customWidth="1"/>
    <col min="513" max="514" width="17.375" style="45" customWidth="1"/>
    <col min="515" max="515" width="0.375" style="45" customWidth="1"/>
    <col min="516" max="516" width="12.375" style="45" bestFit="1" customWidth="1"/>
    <col min="517" max="763" width="9.375" style="45"/>
    <col min="764" max="764" width="12.375" style="45" customWidth="1"/>
    <col min="765" max="765" width="34.375" style="45" customWidth="1"/>
    <col min="766" max="766" width="2.375" style="45" customWidth="1"/>
    <col min="767" max="768" width="8.375" style="45" customWidth="1"/>
    <col min="769" max="770" width="17.375" style="45" customWidth="1"/>
    <col min="771" max="771" width="0.375" style="45" customWidth="1"/>
    <col min="772" max="772" width="12.375" style="45" bestFit="1" customWidth="1"/>
    <col min="773" max="1019" width="9.375" style="45"/>
    <col min="1020" max="1020" width="12.375" style="45" customWidth="1"/>
    <col min="1021" max="1021" width="34.375" style="45" customWidth="1"/>
    <col min="1022" max="1022" width="2.375" style="45" customWidth="1"/>
    <col min="1023" max="1024" width="8.375" style="45" customWidth="1"/>
    <col min="1025" max="1026" width="17.375" style="45" customWidth="1"/>
    <col min="1027" max="1027" width="0.375" style="45" customWidth="1"/>
    <col min="1028" max="1028" width="12.375" style="45" bestFit="1" customWidth="1"/>
    <col min="1029" max="1275" width="9.375" style="45"/>
    <col min="1276" max="1276" width="12.375" style="45" customWidth="1"/>
    <col min="1277" max="1277" width="34.375" style="45" customWidth="1"/>
    <col min="1278" max="1278" width="2.375" style="45" customWidth="1"/>
    <col min="1279" max="1280" width="8.375" style="45" customWidth="1"/>
    <col min="1281" max="1282" width="17.375" style="45" customWidth="1"/>
    <col min="1283" max="1283" width="0.375" style="45" customWidth="1"/>
    <col min="1284" max="1284" width="12.375" style="45" bestFit="1" customWidth="1"/>
    <col min="1285" max="1531" width="9.375" style="45"/>
    <col min="1532" max="1532" width="12.375" style="45" customWidth="1"/>
    <col min="1533" max="1533" width="34.375" style="45" customWidth="1"/>
    <col min="1534" max="1534" width="2.375" style="45" customWidth="1"/>
    <col min="1535" max="1536" width="8.375" style="45" customWidth="1"/>
    <col min="1537" max="1538" width="17.375" style="45" customWidth="1"/>
    <col min="1539" max="1539" width="0.375" style="45" customWidth="1"/>
    <col min="1540" max="1540" width="12.375" style="45" bestFit="1" customWidth="1"/>
    <col min="1541" max="1787" width="9.375" style="45"/>
    <col min="1788" max="1788" width="12.375" style="45" customWidth="1"/>
    <col min="1789" max="1789" width="34.375" style="45" customWidth="1"/>
    <col min="1790" max="1790" width="2.375" style="45" customWidth="1"/>
    <col min="1791" max="1792" width="8.375" style="45" customWidth="1"/>
    <col min="1793" max="1794" width="17.375" style="45" customWidth="1"/>
    <col min="1795" max="1795" width="0.375" style="45" customWidth="1"/>
    <col min="1796" max="1796" width="12.375" style="45" bestFit="1" customWidth="1"/>
    <col min="1797" max="2043" width="9.375" style="45"/>
    <col min="2044" max="2044" width="12.375" style="45" customWidth="1"/>
    <col min="2045" max="2045" width="34.375" style="45" customWidth="1"/>
    <col min="2046" max="2046" width="2.375" style="45" customWidth="1"/>
    <col min="2047" max="2048" width="8.375" style="45" customWidth="1"/>
    <col min="2049" max="2050" width="17.375" style="45" customWidth="1"/>
    <col min="2051" max="2051" width="0.375" style="45" customWidth="1"/>
    <col min="2052" max="2052" width="12.375" style="45" bestFit="1" customWidth="1"/>
    <col min="2053" max="2299" width="9.375" style="45"/>
    <col min="2300" max="2300" width="12.375" style="45" customWidth="1"/>
    <col min="2301" max="2301" width="34.375" style="45" customWidth="1"/>
    <col min="2302" max="2302" width="2.375" style="45" customWidth="1"/>
    <col min="2303" max="2304" width="8.375" style="45" customWidth="1"/>
    <col min="2305" max="2306" width="17.375" style="45" customWidth="1"/>
    <col min="2307" max="2307" width="0.375" style="45" customWidth="1"/>
    <col min="2308" max="2308" width="12.375" style="45" bestFit="1" customWidth="1"/>
    <col min="2309" max="2555" width="9.375" style="45"/>
    <col min="2556" max="2556" width="12.375" style="45" customWidth="1"/>
    <col min="2557" max="2557" width="34.375" style="45" customWidth="1"/>
    <col min="2558" max="2558" width="2.375" style="45" customWidth="1"/>
    <col min="2559" max="2560" width="8.375" style="45" customWidth="1"/>
    <col min="2561" max="2562" width="17.375" style="45" customWidth="1"/>
    <col min="2563" max="2563" width="0.375" style="45" customWidth="1"/>
    <col min="2564" max="2564" width="12.375" style="45" bestFit="1" customWidth="1"/>
    <col min="2565" max="2811" width="9.375" style="45"/>
    <col min="2812" max="2812" width="12.375" style="45" customWidth="1"/>
    <col min="2813" max="2813" width="34.375" style="45" customWidth="1"/>
    <col min="2814" max="2814" width="2.375" style="45" customWidth="1"/>
    <col min="2815" max="2816" width="8.375" style="45" customWidth="1"/>
    <col min="2817" max="2818" width="17.375" style="45" customWidth="1"/>
    <col min="2819" max="2819" width="0.375" style="45" customWidth="1"/>
    <col min="2820" max="2820" width="12.375" style="45" bestFit="1" customWidth="1"/>
    <col min="2821" max="3067" width="9.375" style="45"/>
    <col min="3068" max="3068" width="12.375" style="45" customWidth="1"/>
    <col min="3069" max="3069" width="34.375" style="45" customWidth="1"/>
    <col min="3070" max="3070" width="2.375" style="45" customWidth="1"/>
    <col min="3071" max="3072" width="8.375" style="45" customWidth="1"/>
    <col min="3073" max="3074" width="17.375" style="45" customWidth="1"/>
    <col min="3075" max="3075" width="0.375" style="45" customWidth="1"/>
    <col min="3076" max="3076" width="12.375" style="45" bestFit="1" customWidth="1"/>
    <col min="3077" max="3323" width="9.375" style="45"/>
    <col min="3324" max="3324" width="12.375" style="45" customWidth="1"/>
    <col min="3325" max="3325" width="34.375" style="45" customWidth="1"/>
    <col min="3326" max="3326" width="2.375" style="45" customWidth="1"/>
    <col min="3327" max="3328" width="8.375" style="45" customWidth="1"/>
    <col min="3329" max="3330" width="17.375" style="45" customWidth="1"/>
    <col min="3331" max="3331" width="0.375" style="45" customWidth="1"/>
    <col min="3332" max="3332" width="12.375" style="45" bestFit="1" customWidth="1"/>
    <col min="3333" max="3579" width="9.375" style="45"/>
    <col min="3580" max="3580" width="12.375" style="45" customWidth="1"/>
    <col min="3581" max="3581" width="34.375" style="45" customWidth="1"/>
    <col min="3582" max="3582" width="2.375" style="45" customWidth="1"/>
    <col min="3583" max="3584" width="8.375" style="45" customWidth="1"/>
    <col min="3585" max="3586" width="17.375" style="45" customWidth="1"/>
    <col min="3587" max="3587" width="0.375" style="45" customWidth="1"/>
    <col min="3588" max="3588" width="12.375" style="45" bestFit="1" customWidth="1"/>
    <col min="3589" max="3835" width="9.375" style="45"/>
    <col min="3836" max="3836" width="12.375" style="45" customWidth="1"/>
    <col min="3837" max="3837" width="34.375" style="45" customWidth="1"/>
    <col min="3838" max="3838" width="2.375" style="45" customWidth="1"/>
    <col min="3839" max="3840" width="8.375" style="45" customWidth="1"/>
    <col min="3841" max="3842" width="17.375" style="45" customWidth="1"/>
    <col min="3843" max="3843" width="0.375" style="45" customWidth="1"/>
    <col min="3844" max="3844" width="12.375" style="45" bestFit="1" customWidth="1"/>
    <col min="3845" max="4091" width="9.375" style="45"/>
    <col min="4092" max="4092" width="12.375" style="45" customWidth="1"/>
    <col min="4093" max="4093" width="34.375" style="45" customWidth="1"/>
    <col min="4094" max="4094" width="2.375" style="45" customWidth="1"/>
    <col min="4095" max="4096" width="8.375" style="45" customWidth="1"/>
    <col min="4097" max="4098" width="17.375" style="45" customWidth="1"/>
    <col min="4099" max="4099" width="0.375" style="45" customWidth="1"/>
    <col min="4100" max="4100" width="12.375" style="45" bestFit="1" customWidth="1"/>
    <col min="4101" max="4347" width="9.375" style="45"/>
    <col min="4348" max="4348" width="12.375" style="45" customWidth="1"/>
    <col min="4349" max="4349" width="34.375" style="45" customWidth="1"/>
    <col min="4350" max="4350" width="2.375" style="45" customWidth="1"/>
    <col min="4351" max="4352" width="8.375" style="45" customWidth="1"/>
    <col min="4353" max="4354" width="17.375" style="45" customWidth="1"/>
    <col min="4355" max="4355" width="0.375" style="45" customWidth="1"/>
    <col min="4356" max="4356" width="12.375" style="45" bestFit="1" customWidth="1"/>
    <col min="4357" max="4603" width="9.375" style="45"/>
    <col min="4604" max="4604" width="12.375" style="45" customWidth="1"/>
    <col min="4605" max="4605" width="34.375" style="45" customWidth="1"/>
    <col min="4606" max="4606" width="2.375" style="45" customWidth="1"/>
    <col min="4607" max="4608" width="8.375" style="45" customWidth="1"/>
    <col min="4609" max="4610" width="17.375" style="45" customWidth="1"/>
    <col min="4611" max="4611" width="0.375" style="45" customWidth="1"/>
    <col min="4612" max="4612" width="12.375" style="45" bestFit="1" customWidth="1"/>
    <col min="4613" max="4859" width="9.375" style="45"/>
    <col min="4860" max="4860" width="12.375" style="45" customWidth="1"/>
    <col min="4861" max="4861" width="34.375" style="45" customWidth="1"/>
    <col min="4862" max="4862" width="2.375" style="45" customWidth="1"/>
    <col min="4863" max="4864" width="8.375" style="45" customWidth="1"/>
    <col min="4865" max="4866" width="17.375" style="45" customWidth="1"/>
    <col min="4867" max="4867" width="0.375" style="45" customWidth="1"/>
    <col min="4868" max="4868" width="12.375" style="45" bestFit="1" customWidth="1"/>
    <col min="4869" max="5115" width="9.375" style="45"/>
    <col min="5116" max="5116" width="12.375" style="45" customWidth="1"/>
    <col min="5117" max="5117" width="34.375" style="45" customWidth="1"/>
    <col min="5118" max="5118" width="2.375" style="45" customWidth="1"/>
    <col min="5119" max="5120" width="8.375" style="45" customWidth="1"/>
    <col min="5121" max="5122" width="17.375" style="45" customWidth="1"/>
    <col min="5123" max="5123" width="0.375" style="45" customWidth="1"/>
    <col min="5124" max="5124" width="12.375" style="45" bestFit="1" customWidth="1"/>
    <col min="5125" max="5371" width="9.375" style="45"/>
    <col min="5372" max="5372" width="12.375" style="45" customWidth="1"/>
    <col min="5373" max="5373" width="34.375" style="45" customWidth="1"/>
    <col min="5374" max="5374" width="2.375" style="45" customWidth="1"/>
    <col min="5375" max="5376" width="8.375" style="45" customWidth="1"/>
    <col min="5377" max="5378" width="17.375" style="45" customWidth="1"/>
    <col min="5379" max="5379" width="0.375" style="45" customWidth="1"/>
    <col min="5380" max="5380" width="12.375" style="45" bestFit="1" customWidth="1"/>
    <col min="5381" max="5627" width="9.375" style="45"/>
    <col min="5628" max="5628" width="12.375" style="45" customWidth="1"/>
    <col min="5629" max="5629" width="34.375" style="45" customWidth="1"/>
    <col min="5630" max="5630" width="2.375" style="45" customWidth="1"/>
    <col min="5631" max="5632" width="8.375" style="45" customWidth="1"/>
    <col min="5633" max="5634" width="17.375" style="45" customWidth="1"/>
    <col min="5635" max="5635" width="0.375" style="45" customWidth="1"/>
    <col min="5636" max="5636" width="12.375" style="45" bestFit="1" customWidth="1"/>
    <col min="5637" max="5883" width="9.375" style="45"/>
    <col min="5884" max="5884" width="12.375" style="45" customWidth="1"/>
    <col min="5885" max="5885" width="34.375" style="45" customWidth="1"/>
    <col min="5886" max="5886" width="2.375" style="45" customWidth="1"/>
    <col min="5887" max="5888" width="8.375" style="45" customWidth="1"/>
    <col min="5889" max="5890" width="17.375" style="45" customWidth="1"/>
    <col min="5891" max="5891" width="0.375" style="45" customWidth="1"/>
    <col min="5892" max="5892" width="12.375" style="45" bestFit="1" customWidth="1"/>
    <col min="5893" max="6139" width="9.375" style="45"/>
    <col min="6140" max="6140" width="12.375" style="45" customWidth="1"/>
    <col min="6141" max="6141" width="34.375" style="45" customWidth="1"/>
    <col min="6142" max="6142" width="2.375" style="45" customWidth="1"/>
    <col min="6143" max="6144" width="8.375" style="45" customWidth="1"/>
    <col min="6145" max="6146" width="17.375" style="45" customWidth="1"/>
    <col min="6147" max="6147" width="0.375" style="45" customWidth="1"/>
    <col min="6148" max="6148" width="12.375" style="45" bestFit="1" customWidth="1"/>
    <col min="6149" max="6395" width="9.375" style="45"/>
    <col min="6396" max="6396" width="12.375" style="45" customWidth="1"/>
    <col min="6397" max="6397" width="34.375" style="45" customWidth="1"/>
    <col min="6398" max="6398" width="2.375" style="45" customWidth="1"/>
    <col min="6399" max="6400" width="8.375" style="45" customWidth="1"/>
    <col min="6401" max="6402" width="17.375" style="45" customWidth="1"/>
    <col min="6403" max="6403" width="0.375" style="45" customWidth="1"/>
    <col min="6404" max="6404" width="12.375" style="45" bestFit="1" customWidth="1"/>
    <col min="6405" max="6651" width="9.375" style="45"/>
    <col min="6652" max="6652" width="12.375" style="45" customWidth="1"/>
    <col min="6653" max="6653" width="34.375" style="45" customWidth="1"/>
    <col min="6654" max="6654" width="2.375" style="45" customWidth="1"/>
    <col min="6655" max="6656" width="8.375" style="45" customWidth="1"/>
    <col min="6657" max="6658" width="17.375" style="45" customWidth="1"/>
    <col min="6659" max="6659" width="0.375" style="45" customWidth="1"/>
    <col min="6660" max="6660" width="12.375" style="45" bestFit="1" customWidth="1"/>
    <col min="6661" max="6907" width="9.375" style="45"/>
    <col min="6908" max="6908" width="12.375" style="45" customWidth="1"/>
    <col min="6909" max="6909" width="34.375" style="45" customWidth="1"/>
    <col min="6910" max="6910" width="2.375" style="45" customWidth="1"/>
    <col min="6911" max="6912" width="8.375" style="45" customWidth="1"/>
    <col min="6913" max="6914" width="17.375" style="45" customWidth="1"/>
    <col min="6915" max="6915" width="0.375" style="45" customWidth="1"/>
    <col min="6916" max="6916" width="12.375" style="45" bestFit="1" customWidth="1"/>
    <col min="6917" max="7163" width="9.375" style="45"/>
    <col min="7164" max="7164" width="12.375" style="45" customWidth="1"/>
    <col min="7165" max="7165" width="34.375" style="45" customWidth="1"/>
    <col min="7166" max="7166" width="2.375" style="45" customWidth="1"/>
    <col min="7167" max="7168" width="8.375" style="45" customWidth="1"/>
    <col min="7169" max="7170" width="17.375" style="45" customWidth="1"/>
    <col min="7171" max="7171" width="0.375" style="45" customWidth="1"/>
    <col min="7172" max="7172" width="12.375" style="45" bestFit="1" customWidth="1"/>
    <col min="7173" max="7419" width="9.375" style="45"/>
    <col min="7420" max="7420" width="12.375" style="45" customWidth="1"/>
    <col min="7421" max="7421" width="34.375" style="45" customWidth="1"/>
    <col min="7422" max="7422" width="2.375" style="45" customWidth="1"/>
    <col min="7423" max="7424" width="8.375" style="45" customWidth="1"/>
    <col min="7425" max="7426" width="17.375" style="45" customWidth="1"/>
    <col min="7427" max="7427" width="0.375" style="45" customWidth="1"/>
    <col min="7428" max="7428" width="12.375" style="45" bestFit="1" customWidth="1"/>
    <col min="7429" max="7675" width="9.375" style="45"/>
    <col min="7676" max="7676" width="12.375" style="45" customWidth="1"/>
    <col min="7677" max="7677" width="34.375" style="45" customWidth="1"/>
    <col min="7678" max="7678" width="2.375" style="45" customWidth="1"/>
    <col min="7679" max="7680" width="8.375" style="45" customWidth="1"/>
    <col min="7681" max="7682" width="17.375" style="45" customWidth="1"/>
    <col min="7683" max="7683" width="0.375" style="45" customWidth="1"/>
    <col min="7684" max="7684" width="12.375" style="45" bestFit="1" customWidth="1"/>
    <col min="7685" max="7931" width="9.375" style="45"/>
    <col min="7932" max="7932" width="12.375" style="45" customWidth="1"/>
    <col min="7933" max="7933" width="34.375" style="45" customWidth="1"/>
    <col min="7934" max="7934" width="2.375" style="45" customWidth="1"/>
    <col min="7935" max="7936" width="8.375" style="45" customWidth="1"/>
    <col min="7937" max="7938" width="17.375" style="45" customWidth="1"/>
    <col min="7939" max="7939" width="0.375" style="45" customWidth="1"/>
    <col min="7940" max="7940" width="12.375" style="45" bestFit="1" customWidth="1"/>
    <col min="7941" max="8187" width="9.375" style="45"/>
    <col min="8188" max="8188" width="12.375" style="45" customWidth="1"/>
    <col min="8189" max="8189" width="34.375" style="45" customWidth="1"/>
    <col min="8190" max="8190" width="2.375" style="45" customWidth="1"/>
    <col min="8191" max="8192" width="8.375" style="45" customWidth="1"/>
    <col min="8193" max="8194" width="17.375" style="45" customWidth="1"/>
    <col min="8195" max="8195" width="0.375" style="45" customWidth="1"/>
    <col min="8196" max="8196" width="12.375" style="45" bestFit="1" customWidth="1"/>
    <col min="8197" max="8443" width="9.375" style="45"/>
    <col min="8444" max="8444" width="12.375" style="45" customWidth="1"/>
    <col min="8445" max="8445" width="34.375" style="45" customWidth="1"/>
    <col min="8446" max="8446" width="2.375" style="45" customWidth="1"/>
    <col min="8447" max="8448" width="8.375" style="45" customWidth="1"/>
    <col min="8449" max="8450" width="17.375" style="45" customWidth="1"/>
    <col min="8451" max="8451" width="0.375" style="45" customWidth="1"/>
    <col min="8452" max="8452" width="12.375" style="45" bestFit="1" customWidth="1"/>
    <col min="8453" max="8699" width="9.375" style="45"/>
    <col min="8700" max="8700" width="12.375" style="45" customWidth="1"/>
    <col min="8701" max="8701" width="34.375" style="45" customWidth="1"/>
    <col min="8702" max="8702" width="2.375" style="45" customWidth="1"/>
    <col min="8703" max="8704" width="8.375" style="45" customWidth="1"/>
    <col min="8705" max="8706" width="17.375" style="45" customWidth="1"/>
    <col min="8707" max="8707" width="0.375" style="45" customWidth="1"/>
    <col min="8708" max="8708" width="12.375" style="45" bestFit="1" customWidth="1"/>
    <col min="8709" max="8955" width="9.375" style="45"/>
    <col min="8956" max="8956" width="12.375" style="45" customWidth="1"/>
    <col min="8957" max="8957" width="34.375" style="45" customWidth="1"/>
    <col min="8958" max="8958" width="2.375" style="45" customWidth="1"/>
    <col min="8959" max="8960" width="8.375" style="45" customWidth="1"/>
    <col min="8961" max="8962" width="17.375" style="45" customWidth="1"/>
    <col min="8963" max="8963" width="0.375" style="45" customWidth="1"/>
    <col min="8964" max="8964" width="12.375" style="45" bestFit="1" customWidth="1"/>
    <col min="8965" max="9211" width="9.375" style="45"/>
    <col min="9212" max="9212" width="12.375" style="45" customWidth="1"/>
    <col min="9213" max="9213" width="34.375" style="45" customWidth="1"/>
    <col min="9214" max="9214" width="2.375" style="45" customWidth="1"/>
    <col min="9215" max="9216" width="8.375" style="45" customWidth="1"/>
    <col min="9217" max="9218" width="17.375" style="45" customWidth="1"/>
    <col min="9219" max="9219" width="0.375" style="45" customWidth="1"/>
    <col min="9220" max="9220" width="12.375" style="45" bestFit="1" customWidth="1"/>
    <col min="9221" max="9467" width="9.375" style="45"/>
    <col min="9468" max="9468" width="12.375" style="45" customWidth="1"/>
    <col min="9469" max="9469" width="34.375" style="45" customWidth="1"/>
    <col min="9470" max="9470" width="2.375" style="45" customWidth="1"/>
    <col min="9471" max="9472" width="8.375" style="45" customWidth="1"/>
    <col min="9473" max="9474" width="17.375" style="45" customWidth="1"/>
    <col min="9475" max="9475" width="0.375" style="45" customWidth="1"/>
    <col min="9476" max="9476" width="12.375" style="45" bestFit="1" customWidth="1"/>
    <col min="9477" max="9723" width="9.375" style="45"/>
    <col min="9724" max="9724" width="12.375" style="45" customWidth="1"/>
    <col min="9725" max="9725" width="34.375" style="45" customWidth="1"/>
    <col min="9726" max="9726" width="2.375" style="45" customWidth="1"/>
    <col min="9727" max="9728" width="8.375" style="45" customWidth="1"/>
    <col min="9729" max="9730" width="17.375" style="45" customWidth="1"/>
    <col min="9731" max="9731" width="0.375" style="45" customWidth="1"/>
    <col min="9732" max="9732" width="12.375" style="45" bestFit="1" customWidth="1"/>
    <col min="9733" max="9979" width="9.375" style="45"/>
    <col min="9980" max="9980" width="12.375" style="45" customWidth="1"/>
    <col min="9981" max="9981" width="34.375" style="45" customWidth="1"/>
    <col min="9982" max="9982" width="2.375" style="45" customWidth="1"/>
    <col min="9983" max="9984" width="8.375" style="45" customWidth="1"/>
    <col min="9985" max="9986" width="17.375" style="45" customWidth="1"/>
    <col min="9987" max="9987" width="0.375" style="45" customWidth="1"/>
    <col min="9988" max="9988" width="12.375" style="45" bestFit="1" customWidth="1"/>
    <col min="9989" max="10235" width="9.375" style="45"/>
    <col min="10236" max="10236" width="12.375" style="45" customWidth="1"/>
    <col min="10237" max="10237" width="34.375" style="45" customWidth="1"/>
    <col min="10238" max="10238" width="2.375" style="45" customWidth="1"/>
    <col min="10239" max="10240" width="8.375" style="45" customWidth="1"/>
    <col min="10241" max="10242" width="17.375" style="45" customWidth="1"/>
    <col min="10243" max="10243" width="0.375" style="45" customWidth="1"/>
    <col min="10244" max="10244" width="12.375" style="45" bestFit="1" customWidth="1"/>
    <col min="10245" max="10491" width="9.375" style="45"/>
    <col min="10492" max="10492" width="12.375" style="45" customWidth="1"/>
    <col min="10493" max="10493" width="34.375" style="45" customWidth="1"/>
    <col min="10494" max="10494" width="2.375" style="45" customWidth="1"/>
    <col min="10495" max="10496" width="8.375" style="45" customWidth="1"/>
    <col min="10497" max="10498" width="17.375" style="45" customWidth="1"/>
    <col min="10499" max="10499" width="0.375" style="45" customWidth="1"/>
    <col min="10500" max="10500" width="12.375" style="45" bestFit="1" customWidth="1"/>
    <col min="10501" max="10747" width="9.375" style="45"/>
    <col min="10748" max="10748" width="12.375" style="45" customWidth="1"/>
    <col min="10749" max="10749" width="34.375" style="45" customWidth="1"/>
    <col min="10750" max="10750" width="2.375" style="45" customWidth="1"/>
    <col min="10751" max="10752" width="8.375" style="45" customWidth="1"/>
    <col min="10753" max="10754" width="17.375" style="45" customWidth="1"/>
    <col min="10755" max="10755" width="0.375" style="45" customWidth="1"/>
    <col min="10756" max="10756" width="12.375" style="45" bestFit="1" customWidth="1"/>
    <col min="10757" max="11003" width="9.375" style="45"/>
    <col min="11004" max="11004" width="12.375" style="45" customWidth="1"/>
    <col min="11005" max="11005" width="34.375" style="45" customWidth="1"/>
    <col min="11006" max="11006" width="2.375" style="45" customWidth="1"/>
    <col min="11007" max="11008" width="8.375" style="45" customWidth="1"/>
    <col min="11009" max="11010" width="17.375" style="45" customWidth="1"/>
    <col min="11011" max="11011" width="0.375" style="45" customWidth="1"/>
    <col min="11012" max="11012" width="12.375" style="45" bestFit="1" customWidth="1"/>
    <col min="11013" max="11259" width="9.375" style="45"/>
    <col min="11260" max="11260" width="12.375" style="45" customWidth="1"/>
    <col min="11261" max="11261" width="34.375" style="45" customWidth="1"/>
    <col min="11262" max="11262" width="2.375" style="45" customWidth="1"/>
    <col min="11263" max="11264" width="8.375" style="45" customWidth="1"/>
    <col min="11265" max="11266" width="17.375" style="45" customWidth="1"/>
    <col min="11267" max="11267" width="0.375" style="45" customWidth="1"/>
    <col min="11268" max="11268" width="12.375" style="45" bestFit="1" customWidth="1"/>
    <col min="11269" max="11515" width="9.375" style="45"/>
    <col min="11516" max="11516" width="12.375" style="45" customWidth="1"/>
    <col min="11517" max="11517" width="34.375" style="45" customWidth="1"/>
    <col min="11518" max="11518" width="2.375" style="45" customWidth="1"/>
    <col min="11519" max="11520" width="8.375" style="45" customWidth="1"/>
    <col min="11521" max="11522" width="17.375" style="45" customWidth="1"/>
    <col min="11523" max="11523" width="0.375" style="45" customWidth="1"/>
    <col min="11524" max="11524" width="12.375" style="45" bestFit="1" customWidth="1"/>
    <col min="11525" max="11771" width="9.375" style="45"/>
    <col min="11772" max="11772" width="12.375" style="45" customWidth="1"/>
    <col min="11773" max="11773" width="34.375" style="45" customWidth="1"/>
    <col min="11774" max="11774" width="2.375" style="45" customWidth="1"/>
    <col min="11775" max="11776" width="8.375" style="45" customWidth="1"/>
    <col min="11777" max="11778" width="17.375" style="45" customWidth="1"/>
    <col min="11779" max="11779" width="0.375" style="45" customWidth="1"/>
    <col min="11780" max="11780" width="12.375" style="45" bestFit="1" customWidth="1"/>
    <col min="11781" max="12027" width="9.375" style="45"/>
    <col min="12028" max="12028" width="12.375" style="45" customWidth="1"/>
    <col min="12029" max="12029" width="34.375" style="45" customWidth="1"/>
    <col min="12030" max="12030" width="2.375" style="45" customWidth="1"/>
    <col min="12031" max="12032" width="8.375" style="45" customWidth="1"/>
    <col min="12033" max="12034" width="17.375" style="45" customWidth="1"/>
    <col min="12035" max="12035" width="0.375" style="45" customWidth="1"/>
    <col min="12036" max="12036" width="12.375" style="45" bestFit="1" customWidth="1"/>
    <col min="12037" max="12283" width="9.375" style="45"/>
    <col min="12284" max="12284" width="12.375" style="45" customWidth="1"/>
    <col min="12285" max="12285" width="34.375" style="45" customWidth="1"/>
    <col min="12286" max="12286" width="2.375" style="45" customWidth="1"/>
    <col min="12287" max="12288" width="8.375" style="45" customWidth="1"/>
    <col min="12289" max="12290" width="17.375" style="45" customWidth="1"/>
    <col min="12291" max="12291" width="0.375" style="45" customWidth="1"/>
    <col min="12292" max="12292" width="12.375" style="45" bestFit="1" customWidth="1"/>
    <col min="12293" max="12539" width="9.375" style="45"/>
    <col min="12540" max="12540" width="12.375" style="45" customWidth="1"/>
    <col min="12541" max="12541" width="34.375" style="45" customWidth="1"/>
    <col min="12542" max="12542" width="2.375" style="45" customWidth="1"/>
    <col min="12543" max="12544" width="8.375" style="45" customWidth="1"/>
    <col min="12545" max="12546" width="17.375" style="45" customWidth="1"/>
    <col min="12547" max="12547" width="0.375" style="45" customWidth="1"/>
    <col min="12548" max="12548" width="12.375" style="45" bestFit="1" customWidth="1"/>
    <col min="12549" max="12795" width="9.375" style="45"/>
    <col min="12796" max="12796" width="12.375" style="45" customWidth="1"/>
    <col min="12797" max="12797" width="34.375" style="45" customWidth="1"/>
    <col min="12798" max="12798" width="2.375" style="45" customWidth="1"/>
    <col min="12799" max="12800" width="8.375" style="45" customWidth="1"/>
    <col min="12801" max="12802" width="17.375" style="45" customWidth="1"/>
    <col min="12803" max="12803" width="0.375" style="45" customWidth="1"/>
    <col min="12804" max="12804" width="12.375" style="45" bestFit="1" customWidth="1"/>
    <col min="12805" max="13051" width="9.375" style="45"/>
    <col min="13052" max="13052" width="12.375" style="45" customWidth="1"/>
    <col min="13053" max="13053" width="34.375" style="45" customWidth="1"/>
    <col min="13054" max="13054" width="2.375" style="45" customWidth="1"/>
    <col min="13055" max="13056" width="8.375" style="45" customWidth="1"/>
    <col min="13057" max="13058" width="17.375" style="45" customWidth="1"/>
    <col min="13059" max="13059" width="0.375" style="45" customWidth="1"/>
    <col min="13060" max="13060" width="12.375" style="45" bestFit="1" customWidth="1"/>
    <col min="13061" max="13307" width="9.375" style="45"/>
    <col min="13308" max="13308" width="12.375" style="45" customWidth="1"/>
    <col min="13309" max="13309" width="34.375" style="45" customWidth="1"/>
    <col min="13310" max="13310" width="2.375" style="45" customWidth="1"/>
    <col min="13311" max="13312" width="8.375" style="45" customWidth="1"/>
    <col min="13313" max="13314" width="17.375" style="45" customWidth="1"/>
    <col min="13315" max="13315" width="0.375" style="45" customWidth="1"/>
    <col min="13316" max="13316" width="12.375" style="45" bestFit="1" customWidth="1"/>
    <col min="13317" max="13563" width="9.375" style="45"/>
    <col min="13564" max="13564" width="12.375" style="45" customWidth="1"/>
    <col min="13565" max="13565" width="34.375" style="45" customWidth="1"/>
    <col min="13566" max="13566" width="2.375" style="45" customWidth="1"/>
    <col min="13567" max="13568" width="8.375" style="45" customWidth="1"/>
    <col min="13569" max="13570" width="17.375" style="45" customWidth="1"/>
    <col min="13571" max="13571" width="0.375" style="45" customWidth="1"/>
    <col min="13572" max="13572" width="12.375" style="45" bestFit="1" customWidth="1"/>
    <col min="13573" max="13819" width="9.375" style="45"/>
    <col min="13820" max="13820" width="12.375" style="45" customWidth="1"/>
    <col min="13821" max="13821" width="34.375" style="45" customWidth="1"/>
    <col min="13822" max="13822" width="2.375" style="45" customWidth="1"/>
    <col min="13823" max="13824" width="8.375" style="45" customWidth="1"/>
    <col min="13825" max="13826" width="17.375" style="45" customWidth="1"/>
    <col min="13827" max="13827" width="0.375" style="45" customWidth="1"/>
    <col min="13828" max="13828" width="12.375" style="45" bestFit="1" customWidth="1"/>
    <col min="13829" max="14075" width="9.375" style="45"/>
    <col min="14076" max="14076" width="12.375" style="45" customWidth="1"/>
    <col min="14077" max="14077" width="34.375" style="45" customWidth="1"/>
    <col min="14078" max="14078" width="2.375" style="45" customWidth="1"/>
    <col min="14079" max="14080" width="8.375" style="45" customWidth="1"/>
    <col min="14081" max="14082" width="17.375" style="45" customWidth="1"/>
    <col min="14083" max="14083" width="0.375" style="45" customWidth="1"/>
    <col min="14084" max="14084" width="12.375" style="45" bestFit="1" customWidth="1"/>
    <col min="14085" max="14331" width="9.375" style="45"/>
    <col min="14332" max="14332" width="12.375" style="45" customWidth="1"/>
    <col min="14333" max="14333" width="34.375" style="45" customWidth="1"/>
    <col min="14334" max="14334" width="2.375" style="45" customWidth="1"/>
    <col min="14335" max="14336" width="8.375" style="45" customWidth="1"/>
    <col min="14337" max="14338" width="17.375" style="45" customWidth="1"/>
    <col min="14339" max="14339" width="0.375" style="45" customWidth="1"/>
    <col min="14340" max="14340" width="12.375" style="45" bestFit="1" customWidth="1"/>
    <col min="14341" max="14587" width="9.375" style="45"/>
    <col min="14588" max="14588" width="12.375" style="45" customWidth="1"/>
    <col min="14589" max="14589" width="34.375" style="45" customWidth="1"/>
    <col min="14590" max="14590" width="2.375" style="45" customWidth="1"/>
    <col min="14591" max="14592" width="8.375" style="45" customWidth="1"/>
    <col min="14593" max="14594" width="17.375" style="45" customWidth="1"/>
    <col min="14595" max="14595" width="0.375" style="45" customWidth="1"/>
    <col min="14596" max="14596" width="12.375" style="45" bestFit="1" customWidth="1"/>
    <col min="14597" max="14843" width="9.375" style="45"/>
    <col min="14844" max="14844" width="12.375" style="45" customWidth="1"/>
    <col min="14845" max="14845" width="34.375" style="45" customWidth="1"/>
    <col min="14846" max="14846" width="2.375" style="45" customWidth="1"/>
    <col min="14847" max="14848" width="8.375" style="45" customWidth="1"/>
    <col min="14849" max="14850" width="17.375" style="45" customWidth="1"/>
    <col min="14851" max="14851" width="0.375" style="45" customWidth="1"/>
    <col min="14852" max="14852" width="12.375" style="45" bestFit="1" customWidth="1"/>
    <col min="14853" max="15099" width="9.375" style="45"/>
    <col min="15100" max="15100" width="12.375" style="45" customWidth="1"/>
    <col min="15101" max="15101" width="34.375" style="45" customWidth="1"/>
    <col min="15102" max="15102" width="2.375" style="45" customWidth="1"/>
    <col min="15103" max="15104" width="8.375" style="45" customWidth="1"/>
    <col min="15105" max="15106" width="17.375" style="45" customWidth="1"/>
    <col min="15107" max="15107" width="0.375" style="45" customWidth="1"/>
    <col min="15108" max="15108" width="12.375" style="45" bestFit="1" customWidth="1"/>
    <col min="15109" max="15355" width="9.375" style="45"/>
    <col min="15356" max="15356" width="12.375" style="45" customWidth="1"/>
    <col min="15357" max="15357" width="34.375" style="45" customWidth="1"/>
    <col min="15358" max="15358" width="2.375" style="45" customWidth="1"/>
    <col min="15359" max="15360" width="8.375" style="45" customWidth="1"/>
    <col min="15361" max="15362" width="17.375" style="45" customWidth="1"/>
    <col min="15363" max="15363" width="0.375" style="45" customWidth="1"/>
    <col min="15364" max="15364" width="12.375" style="45" bestFit="1" customWidth="1"/>
    <col min="15365" max="15611" width="9.375" style="45"/>
    <col min="15612" max="15612" width="12.375" style="45" customWidth="1"/>
    <col min="15613" max="15613" width="34.375" style="45" customWidth="1"/>
    <col min="15614" max="15614" width="2.375" style="45" customWidth="1"/>
    <col min="15615" max="15616" width="8.375" style="45" customWidth="1"/>
    <col min="15617" max="15618" width="17.375" style="45" customWidth="1"/>
    <col min="15619" max="15619" width="0.375" style="45" customWidth="1"/>
    <col min="15620" max="15620" width="12.375" style="45" bestFit="1" customWidth="1"/>
    <col min="15621" max="15867" width="9.375" style="45"/>
    <col min="15868" max="15868" width="12.375" style="45" customWidth="1"/>
    <col min="15869" max="15869" width="34.375" style="45" customWidth="1"/>
    <col min="15870" max="15870" width="2.375" style="45" customWidth="1"/>
    <col min="15871" max="15872" width="8.375" style="45" customWidth="1"/>
    <col min="15873" max="15874" width="17.375" style="45" customWidth="1"/>
    <col min="15875" max="15875" width="0.375" style="45" customWidth="1"/>
    <col min="15876" max="15876" width="12.375" style="45" bestFit="1" customWidth="1"/>
    <col min="15877" max="16123" width="9.375" style="45"/>
    <col min="16124" max="16124" width="12.375" style="45" customWidth="1"/>
    <col min="16125" max="16125" width="34.375" style="45" customWidth="1"/>
    <col min="16126" max="16126" width="2.375" style="45" customWidth="1"/>
    <col min="16127" max="16128" width="8.375" style="45" customWidth="1"/>
    <col min="16129" max="16130" width="17.375" style="45" customWidth="1"/>
    <col min="16131" max="16131" width="0.375" style="45" customWidth="1"/>
    <col min="16132" max="16132" width="12.375" style="45" bestFit="1" customWidth="1"/>
    <col min="16133" max="16384" width="9.375" style="45"/>
  </cols>
  <sheetData>
    <row r="1" spans="2:14" x14ac:dyDescent="0.2">
      <c r="B1" s="63" t="str">
        <f>'التدفقات النقدية'!B2:E2</f>
        <v xml:space="preserve">الشركة السعودية للأنظمة الأمنية </v>
      </c>
      <c r="C1" s="63"/>
      <c r="D1" s="63"/>
      <c r="E1" s="63"/>
    </row>
    <row r="2" spans="2:14" x14ac:dyDescent="0.2">
      <c r="B2" s="63" t="str">
        <f>'التدفقات النقدية'!B3</f>
        <v xml:space="preserve">فرع الشركة السعودية العالمية لخدمات الطرق </v>
      </c>
      <c r="C2" s="63"/>
      <c r="D2" s="63"/>
      <c r="E2" s="63"/>
    </row>
    <row r="3" spans="2:14" x14ac:dyDescent="0.2">
      <c r="B3" s="66" t="str">
        <f>'التدفقات النقدية'!B4:E4</f>
        <v xml:space="preserve"> شركة ذات مسؤولية محدودة </v>
      </c>
      <c r="C3" s="63"/>
      <c r="D3" s="63"/>
      <c r="E3" s="63"/>
    </row>
    <row r="4" spans="2:14" x14ac:dyDescent="0.2">
      <c r="B4" s="155" t="s">
        <v>429</v>
      </c>
      <c r="C4" s="155"/>
      <c r="D4" s="155"/>
      <c r="E4" s="44"/>
    </row>
    <row r="5" spans="2:14" x14ac:dyDescent="0.2">
      <c r="B5" s="47" t="s">
        <v>14</v>
      </c>
      <c r="C5" s="39"/>
      <c r="D5" s="39"/>
      <c r="E5" s="39"/>
      <c r="F5" s="61"/>
      <c r="G5" s="61"/>
      <c r="H5" s="61"/>
      <c r="I5" s="61"/>
      <c r="J5" s="61"/>
    </row>
    <row r="6" spans="2:14" s="72" customFormat="1" x14ac:dyDescent="0.2">
      <c r="B6" s="37"/>
      <c r="C6" s="37"/>
      <c r="D6" s="71"/>
      <c r="E6" s="30"/>
    </row>
    <row r="7" spans="2:14" x14ac:dyDescent="0.2">
      <c r="B7" s="114" t="s">
        <v>440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ht="48" customHeight="1" x14ac:dyDescent="0.2">
      <c r="B8" s="164" t="s">
        <v>71</v>
      </c>
      <c r="C8" s="164"/>
      <c r="D8" s="164"/>
      <c r="E8" s="164"/>
      <c r="F8" s="164"/>
      <c r="G8" s="164"/>
      <c r="H8" s="164"/>
      <c r="I8" s="164"/>
      <c r="J8" s="164"/>
      <c r="K8" s="74"/>
      <c r="L8" s="74"/>
      <c r="M8" s="74"/>
      <c r="N8" s="74"/>
    </row>
    <row r="9" spans="2:14" ht="32.25" customHeight="1" x14ac:dyDescent="0.2">
      <c r="B9" s="161" t="s">
        <v>427</v>
      </c>
      <c r="C9" s="161"/>
      <c r="D9" s="161"/>
      <c r="E9" s="161"/>
      <c r="F9" s="161"/>
      <c r="G9" s="161"/>
      <c r="H9" s="161"/>
      <c r="I9" s="161"/>
      <c r="J9" s="161"/>
      <c r="K9" s="75"/>
      <c r="L9" s="75"/>
      <c r="M9" s="75"/>
      <c r="N9" s="75"/>
    </row>
    <row r="10" spans="2:14" ht="24" customHeight="1" x14ac:dyDescent="0.2">
      <c r="B10" s="76"/>
      <c r="C10" s="76"/>
      <c r="D10" s="76"/>
      <c r="E10" s="76"/>
      <c r="F10" s="76"/>
      <c r="G10" s="76"/>
      <c r="H10" s="162" t="s">
        <v>31</v>
      </c>
      <c r="I10" s="162"/>
      <c r="J10" s="162"/>
      <c r="K10" s="76"/>
      <c r="L10" s="76"/>
      <c r="M10" s="76"/>
      <c r="N10" s="76"/>
    </row>
    <row r="11" spans="2:14" ht="30" customHeight="1" x14ac:dyDescent="0.2">
      <c r="B11" s="144" t="s">
        <v>29</v>
      </c>
      <c r="D11" s="61" t="s">
        <v>30</v>
      </c>
      <c r="F11" s="61" t="s">
        <v>47</v>
      </c>
      <c r="H11" s="61" t="s">
        <v>430</v>
      </c>
      <c r="J11" s="61" t="s">
        <v>72</v>
      </c>
    </row>
    <row r="12" spans="2:14" ht="33" customHeight="1" x14ac:dyDescent="0.2">
      <c r="B12" s="59" t="s">
        <v>422</v>
      </c>
      <c r="D12" s="77" t="s">
        <v>64</v>
      </c>
      <c r="F12" s="77" t="s">
        <v>51</v>
      </c>
      <c r="H12" s="20">
        <v>1228865</v>
      </c>
      <c r="I12" s="19"/>
      <c r="J12" s="20">
        <v>912062</v>
      </c>
    </row>
    <row r="13" spans="2:14" ht="30" customHeight="1" x14ac:dyDescent="0.2">
      <c r="B13" s="59" t="s">
        <v>366</v>
      </c>
      <c r="D13" s="77" t="s">
        <v>61</v>
      </c>
      <c r="F13" s="77" t="s">
        <v>51</v>
      </c>
      <c r="H13" s="20">
        <f>SUMIF(TB!L:L,'8-7'!B13,TB!P:P)</f>
        <v>0</v>
      </c>
      <c r="I13" s="26"/>
      <c r="J13" s="33">
        <v>0</v>
      </c>
    </row>
    <row r="14" spans="2:14" ht="7.5" customHeight="1" x14ac:dyDescent="0.2">
      <c r="B14" s="59"/>
      <c r="D14" s="77"/>
      <c r="H14" s="20"/>
      <c r="I14" s="26"/>
      <c r="J14" s="33"/>
    </row>
    <row r="15" spans="2:14" ht="30" customHeight="1" x14ac:dyDescent="0.2">
      <c r="B15" s="37" t="s">
        <v>54</v>
      </c>
      <c r="H15" s="115" t="s">
        <v>430</v>
      </c>
      <c r="I15" s="69"/>
      <c r="J15" s="68" t="s">
        <v>72</v>
      </c>
    </row>
    <row r="16" spans="2:14" ht="30" customHeight="1" x14ac:dyDescent="0.2">
      <c r="B16" s="59" t="s">
        <v>422</v>
      </c>
      <c r="H16" s="20">
        <f>J16+H12</f>
        <v>2232374</v>
      </c>
      <c r="I16" s="69"/>
      <c r="J16" s="20">
        <v>1003509</v>
      </c>
      <c r="M16" s="55">
        <f>N16-H16</f>
        <v>0</v>
      </c>
      <c r="N16" s="55">
        <f>J16+H12</f>
        <v>2232374</v>
      </c>
    </row>
    <row r="17" spans="1:14" ht="30" customHeight="1" thickBot="1" x14ac:dyDescent="0.25">
      <c r="B17" s="38"/>
      <c r="H17" s="34">
        <f>SUM(H16)</f>
        <v>2232374</v>
      </c>
      <c r="I17" s="70"/>
      <c r="J17" s="34">
        <f>SUM(J16)</f>
        <v>1003509</v>
      </c>
    </row>
    <row r="18" spans="1:14" ht="12" customHeight="1" thickTop="1" x14ac:dyDescent="0.2">
      <c r="B18" s="38"/>
      <c r="H18" s="35"/>
      <c r="I18" s="70"/>
      <c r="J18" s="35"/>
    </row>
    <row r="19" spans="1:14" ht="30" customHeight="1" x14ac:dyDescent="0.2">
      <c r="B19" s="37" t="s">
        <v>65</v>
      </c>
      <c r="H19" s="115" t="s">
        <v>430</v>
      </c>
      <c r="I19" s="69"/>
      <c r="J19" s="68" t="s">
        <v>72</v>
      </c>
    </row>
    <row r="20" spans="1:14" ht="30" customHeight="1" x14ac:dyDescent="0.2">
      <c r="B20" s="59" t="s">
        <v>366</v>
      </c>
      <c r="H20" s="20">
        <f>-SUMIF(TB!L:L,'8-7'!B20,TB!M:M)</f>
        <v>88588</v>
      </c>
      <c r="I20" s="19"/>
      <c r="J20" s="20">
        <v>88588</v>
      </c>
      <c r="M20" s="55">
        <f>N20-H20</f>
        <v>0</v>
      </c>
      <c r="N20" s="55">
        <f>J20+H13</f>
        <v>88588</v>
      </c>
    </row>
    <row r="21" spans="1:14" ht="30" customHeight="1" thickBot="1" x14ac:dyDescent="0.25">
      <c r="B21" s="38"/>
      <c r="H21" s="34">
        <f>SUM(H20)</f>
        <v>88588</v>
      </c>
      <c r="I21" s="70"/>
      <c r="J21" s="34">
        <f>SUM(J20)</f>
        <v>88588</v>
      </c>
    </row>
    <row r="22" spans="1:14" ht="15" customHeight="1" thickTop="1" x14ac:dyDescent="0.2">
      <c r="B22" s="38"/>
      <c r="H22" s="35"/>
      <c r="I22" s="70"/>
      <c r="J22" s="35"/>
    </row>
    <row r="23" spans="1:14" ht="30" customHeight="1" x14ac:dyDescent="0.2">
      <c r="B23" s="37" t="s">
        <v>441</v>
      </c>
      <c r="H23" s="115" t="s">
        <v>430</v>
      </c>
      <c r="I23" s="69"/>
      <c r="J23" s="68" t="s">
        <v>72</v>
      </c>
    </row>
    <row r="24" spans="1:14" ht="30" customHeight="1" x14ac:dyDescent="0.2">
      <c r="B24" s="59" t="s">
        <v>53</v>
      </c>
      <c r="H24" s="20">
        <v>582279</v>
      </c>
      <c r="I24" s="69"/>
      <c r="J24" s="20">
        <f>TB!O223</f>
        <v>828601</v>
      </c>
    </row>
    <row r="25" spans="1:14" ht="30" customHeight="1" x14ac:dyDescent="0.2">
      <c r="B25" s="59" t="s">
        <v>67</v>
      </c>
      <c r="H25" s="20">
        <f>'6-5'!F18</f>
        <v>37111</v>
      </c>
      <c r="I25" s="69"/>
      <c r="J25" s="20">
        <v>37111</v>
      </c>
      <c r="M25" s="55">
        <f>N25-H25</f>
        <v>-37111</v>
      </c>
      <c r="N25" s="45">
        <f>SUMIF(TB!L:L,'8-7'!#REF!,TB!M:M)</f>
        <v>0</v>
      </c>
    </row>
    <row r="26" spans="1:14" ht="30" customHeight="1" x14ac:dyDescent="0.2">
      <c r="B26" s="59" t="s">
        <v>442</v>
      </c>
      <c r="H26" s="20">
        <v>38024</v>
      </c>
      <c r="I26" s="70"/>
      <c r="J26" s="20">
        <v>83461</v>
      </c>
    </row>
    <row r="27" spans="1:14" ht="30" customHeight="1" thickBot="1" x14ac:dyDescent="0.25">
      <c r="B27" s="38"/>
      <c r="H27" s="34">
        <f>SUM(H24:H26)</f>
        <v>657414</v>
      </c>
      <c r="I27" s="70"/>
      <c r="J27" s="34">
        <f>SUM(J24:J26)</f>
        <v>949173</v>
      </c>
    </row>
    <row r="28" spans="1:14" ht="30" customHeight="1" thickTop="1" x14ac:dyDescent="0.2">
      <c r="B28" s="38"/>
      <c r="H28" s="35"/>
      <c r="I28" s="70"/>
      <c r="J28" s="35"/>
    </row>
    <row r="29" spans="1:14" ht="30" customHeight="1" x14ac:dyDescent="0.2">
      <c r="B29" s="38"/>
      <c r="H29" s="35"/>
      <c r="I29" s="70"/>
      <c r="J29" s="35"/>
    </row>
    <row r="30" spans="1:14" ht="31.5" customHeight="1" x14ac:dyDescent="0.2">
      <c r="B30" s="38"/>
      <c r="H30" s="35"/>
      <c r="I30" s="70"/>
      <c r="J30" s="35"/>
    </row>
    <row r="31" spans="1:14" x14ac:dyDescent="0.2">
      <c r="B31" s="61"/>
      <c r="C31" s="61"/>
      <c r="D31" s="61"/>
      <c r="E31" s="61"/>
      <c r="F31" s="61"/>
      <c r="G31" s="61"/>
      <c r="H31" s="61"/>
      <c r="I31" s="61"/>
      <c r="J31" s="61"/>
    </row>
    <row r="32" spans="1:14" x14ac:dyDescent="0.2">
      <c r="A32" s="163">
        <v>14</v>
      </c>
      <c r="B32" s="163"/>
      <c r="C32" s="163"/>
      <c r="D32" s="163"/>
      <c r="E32" s="163"/>
      <c r="F32" s="163"/>
      <c r="G32" s="163"/>
      <c r="H32" s="163"/>
      <c r="I32" s="163"/>
      <c r="J32" s="163"/>
    </row>
  </sheetData>
  <sortState xmlns:xlrd2="http://schemas.microsoft.com/office/spreadsheetml/2017/richdata2" ref="A24:U27">
    <sortCondition ref="A24:A27"/>
  </sortState>
  <customSheetViews>
    <customSheetView guid="{C4C54333-0C8B-484B-8210-F3D7E510C081}" scale="175" showGridLines="0" topLeftCell="A49">
      <selection activeCell="D11" sqref="D11"/>
      <pageMargins left="0.78740157480314965" right="0.19685039370078741" top="0.39370078740157483" bottom="0" header="0" footer="0"/>
      <printOptions horizontalCentered="1"/>
      <pageSetup paperSize="9" firstPageNumber="5" orientation="portrait" useFirstPageNumber="1" r:id="rId1"/>
      <headerFooter alignWithMargins="0">
        <oddFooter>&amp;Cصفحة &amp;P من &amp;N</oddFooter>
      </headerFooter>
    </customSheetView>
  </customSheetViews>
  <mergeCells count="5">
    <mergeCell ref="B4:D4"/>
    <mergeCell ref="B9:J9"/>
    <mergeCell ref="H10:J10"/>
    <mergeCell ref="A32:J32"/>
    <mergeCell ref="B8:J8"/>
  </mergeCells>
  <printOptions horizontalCentered="1"/>
  <pageMargins left="0.55118110236220474" right="0.46" top="0.62992125984251968" bottom="0" header="0" footer="0"/>
  <pageSetup paperSize="9" scale="90" firstPageNumber="5" orientation="portrait" useFirstPageNumber="1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2:B3"/>
  <sheetViews>
    <sheetView rightToLeft="1" workbookViewId="0">
      <selection activeCell="B3" sqref="B3"/>
    </sheetView>
  </sheetViews>
  <sheetFormatPr defaultColWidth="8.75" defaultRowHeight="15" x14ac:dyDescent="0.25"/>
  <cols>
    <col min="1" max="1" width="8.75" style="140"/>
    <col min="2" max="2" width="52.125" style="140" customWidth="1"/>
    <col min="3" max="16384" width="8.75" style="140"/>
  </cols>
  <sheetData>
    <row r="2" spans="2:2" x14ac:dyDescent="0.25">
      <c r="B2" s="140" t="s">
        <v>421</v>
      </c>
    </row>
    <row r="3" spans="2:2" x14ac:dyDescent="0.25">
      <c r="B3" s="141" t="s">
        <v>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النطاقات المسماة</vt:lpstr>
      </vt:variant>
      <vt:variant>
        <vt:i4>7</vt:i4>
      </vt:variant>
    </vt:vector>
  </HeadingPairs>
  <TitlesOfParts>
    <vt:vector size="15" baseType="lpstr">
      <vt:lpstr>TB</vt:lpstr>
      <vt:lpstr>المركز المالي</vt:lpstr>
      <vt:lpstr>قائمة الدخل</vt:lpstr>
      <vt:lpstr>قائمة التغيرات</vt:lpstr>
      <vt:lpstr>التدفقات النقدية</vt:lpstr>
      <vt:lpstr>6-5</vt:lpstr>
      <vt:lpstr>8-7</vt:lpstr>
      <vt:lpstr>ملاحظات</vt:lpstr>
      <vt:lpstr>'6-5'!Print_Area</vt:lpstr>
      <vt:lpstr>TB!Print_Area</vt:lpstr>
      <vt:lpstr>'التدفقات النقدية'!Print_Area</vt:lpstr>
      <vt:lpstr>'المركز المالي'!Print_Area</vt:lpstr>
      <vt:lpstr>'قائمة التغيرات'!Print_Area</vt:lpstr>
      <vt:lpstr>'قائمة الدخل'!Print_Area</vt:lpstr>
      <vt:lpstr>TB!Print_Titles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SACAD</dc:creator>
  <cp:lastModifiedBy>b.abdalla@sacadfirm-sys.com</cp:lastModifiedBy>
  <cp:lastPrinted>2024-11-11T10:02:58Z</cp:lastPrinted>
  <dcterms:created xsi:type="dcterms:W3CDTF">2021-09-06T06:19:46Z</dcterms:created>
  <dcterms:modified xsi:type="dcterms:W3CDTF">2024-11-11T10:03:06Z</dcterms:modified>
</cp:coreProperties>
</file>